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730"/>
  <workbookPr filterPrivacy="1" defaultThemeVersion="124226"/>
  <xr:revisionPtr revIDLastSave="0" documentId="13_ncr:1_{027F0303-7315-4CE1-818F-00DA0F76EEC9}" xr6:coauthVersionLast="47" xr6:coauthVersionMax="47" xr10:uidLastSave="{00000000-0000-0000-0000-000000000000}"/>
  <bookViews>
    <workbookView xWindow="-120" yWindow="-120" windowWidth="29040" windowHeight="17520" xr2:uid="{00000000-000D-0000-FFFF-FFFF00000000}"/>
  </bookViews>
  <sheets>
    <sheet name="Proposal Budget Worksheet" sheetId="2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pa2">'[1]Budget 3'!$A$4:$G$40</definedName>
    <definedName name="exrate">'[2]HSC project budget'!$L$1</definedName>
    <definedName name="Overheads">'[3]Legacy Consolidated'!$H$54</definedName>
    <definedName name="_xlnm.Print_Area" localSheetId="0">'Proposal Budget Worksheet'!$A$1:$G$83</definedName>
    <definedName name="_xlnm.Print_Area">'[4]Cashflow completed'!$A$1:$N$23</definedName>
    <definedName name="printRP">'[5]Bankbook completed'!$A$3:$I$30</definedName>
    <definedName name="rate">#REF!</definedName>
    <definedName name="revex" localSheetId="0">'[6]Cons. budget Legacy'!#REF!</definedName>
    <definedName name="revex">'[6]Cons. budget Legacy'!#REF!</definedName>
    <definedName name="SubA" localSheetId="0">'Proposal Budget Worksheet'!#REF!</definedName>
    <definedName name="SubA">#REF!</definedName>
    <definedName name="SubB" localSheetId="0">'Proposal Budget Worksheet'!#REF!</definedName>
    <definedName name="SubB">#REF!</definedName>
    <definedName name="SubC" localSheetId="0">'Proposal Budget Worksheet'!#REF!</definedName>
    <definedName name="SubC">#REF!</definedName>
    <definedName name="SubD" localSheetId="0">'Proposal Budget Worksheet'!#REF!</definedName>
    <definedName name="SubD">#REF!</definedName>
    <definedName name="SubTD">[7]Cons!$F$26</definedName>
    <definedName name="SubTotalA">#REF!</definedName>
    <definedName name="SubTotalB">#REF!</definedName>
    <definedName name="SubTotalC" localSheetId="0">#REF!</definedName>
    <definedName name="SubTotalC">#REF!</definedName>
    <definedName name="SubTotalD" localSheetId="0">#REF!</definedName>
    <definedName name="SubTotalD">#REF!</definedName>
    <definedName name="TINC">#REF!</definedName>
    <definedName name="total1">'[8]Apportion results2'!$K$11</definedName>
    <definedName name="TotalA" localSheetId="0">[9]CS!$F$9</definedName>
    <definedName name="TotalA">[10]CS!$F$9</definedName>
    <definedName name="TotalB" localSheetId="0">[9]CS!$F$21</definedName>
    <definedName name="TotalB">[10]CS!$F$21</definedName>
    <definedName name="TotalC" localSheetId="0">[9]CS!$F$34</definedName>
    <definedName name="TotalC">[10]CS!$F$34</definedName>
    <definedName name="TotalC1">[10]CS!$F$34</definedName>
    <definedName name="TotalD" localSheetId="0">[9]CS!$F$42</definedName>
    <definedName name="TotalD">[10]CS!$F$42</definedName>
    <definedName name="TotalExp">'[3]Legacy Consolidated'!$I$54</definedName>
    <definedName name="TotalInc">'[3]Legacy Consolidated'!$I$18</definedName>
    <definedName name="TotalLAS" localSheetId="0">#REF!</definedName>
    <definedName name="TotalLAS">#REF!</definedName>
  </definedNames>
  <calcPr calcId="191029"/>
</workbook>
</file>

<file path=xl/calcChain.xml><?xml version="1.0" encoding="utf-8"?>
<calcChain xmlns="http://schemas.openxmlformats.org/spreadsheetml/2006/main">
  <c r="F23" i="2" l="1"/>
  <c r="I36" i="2"/>
  <c r="I47" i="2"/>
  <c r="J14" i="2"/>
  <c r="J13" i="2"/>
  <c r="J16" i="2" l="1"/>
  <c r="I16" i="2" l="1"/>
  <c r="I74" i="2" s="1"/>
  <c r="F61" i="2"/>
  <c r="J61" i="2" s="1"/>
  <c r="F16" i="2"/>
  <c r="F74" i="2" s="1"/>
  <c r="J23" i="2"/>
  <c r="F24" i="2"/>
  <c r="J24" i="2" s="1"/>
  <c r="F25" i="2"/>
  <c r="J25" i="2" s="1"/>
  <c r="F62" i="2"/>
  <c r="J62" i="2" s="1"/>
  <c r="F63" i="2"/>
  <c r="J63" i="2" s="1"/>
  <c r="F64" i="2"/>
  <c r="J64" i="2" s="1"/>
  <c r="F65" i="2"/>
  <c r="J65" i="2" s="1"/>
  <c r="F66" i="2"/>
  <c r="J66" i="2" s="1"/>
  <c r="F67" i="2"/>
  <c r="J67" i="2" s="1"/>
  <c r="F68" i="2"/>
  <c r="J68" i="2" s="1"/>
  <c r="F26" i="2"/>
  <c r="J26" i="2" s="1"/>
  <c r="F27" i="2"/>
  <c r="J27" i="2" s="1"/>
  <c r="F31" i="2"/>
  <c r="J31" i="2" s="1"/>
  <c r="F32" i="2"/>
  <c r="J32" i="2" s="1"/>
  <c r="F33" i="2"/>
  <c r="J33" i="2" s="1"/>
  <c r="F34" i="2"/>
  <c r="J34" i="2" s="1"/>
  <c r="F35" i="2"/>
  <c r="J35" i="2" s="1"/>
  <c r="F39" i="2"/>
  <c r="J39" i="2" s="1"/>
  <c r="F40" i="2"/>
  <c r="J40" i="2" s="1"/>
  <c r="F41" i="2"/>
  <c r="J41" i="2" s="1"/>
  <c r="F42" i="2"/>
  <c r="J42" i="2" s="1"/>
  <c r="F43" i="2"/>
  <c r="J43" i="2" s="1"/>
  <c r="F44" i="2"/>
  <c r="J44" i="2" s="1"/>
  <c r="F45" i="2"/>
  <c r="J45" i="2" s="1"/>
  <c r="F46" i="2"/>
  <c r="J46" i="2" s="1"/>
  <c r="F50" i="2"/>
  <c r="J50" i="2" s="1"/>
  <c r="F51" i="2"/>
  <c r="J51" i="2" s="1"/>
  <c r="F52" i="2"/>
  <c r="J52" i="2" s="1"/>
  <c r="F53" i="2"/>
  <c r="J53" i="2" s="1"/>
  <c r="F54" i="2"/>
  <c r="J54" i="2" s="1"/>
  <c r="F55" i="2"/>
  <c r="J55" i="2" s="1"/>
  <c r="F56" i="2"/>
  <c r="J56" i="2" s="1"/>
  <c r="F57" i="2"/>
  <c r="J47" i="2" l="1"/>
  <c r="F47" i="2"/>
  <c r="I57" i="2"/>
  <c r="J57" i="2"/>
  <c r="F69" i="2"/>
  <c r="F70" i="2" s="1"/>
  <c r="F28" i="2"/>
  <c r="F36" i="2"/>
  <c r="J36" i="2" l="1"/>
  <c r="J28" i="2"/>
  <c r="I28" i="2"/>
  <c r="I58" i="2" s="1"/>
  <c r="I69" i="2"/>
  <c r="I70" i="2" s="1"/>
  <c r="J69" i="2"/>
  <c r="J70" i="2" s="1"/>
  <c r="F58" i="2"/>
  <c r="F71" i="2" s="1"/>
  <c r="F75" i="2" s="1"/>
  <c r="F76" i="2" s="1"/>
  <c r="I71" i="2" l="1"/>
  <c r="I75" i="2" s="1"/>
  <c r="I76" i="2" s="1"/>
  <c r="J58" i="2"/>
  <c r="J71" i="2" s="1"/>
  <c r="G70" i="2"/>
  <c r="K70" i="2" l="1"/>
</calcChain>
</file>

<file path=xl/sharedStrings.xml><?xml version="1.0" encoding="utf-8"?>
<sst xmlns="http://schemas.openxmlformats.org/spreadsheetml/2006/main" count="92" uniqueCount="77">
  <si>
    <t>Budget Period</t>
  </si>
  <si>
    <t>Home Currency</t>
  </si>
  <si>
    <t>Ref:</t>
  </si>
  <si>
    <t>Item description</t>
  </si>
  <si>
    <t>Sub-Total Direct Project Costs</t>
  </si>
  <si>
    <t xml:space="preserve">Exchange Rate at time of Budgeting </t>
  </si>
  <si>
    <t>No. of Units</t>
  </si>
  <si>
    <t>Frequency</t>
  </si>
  <si>
    <t xml:space="preserve">Unit Cost </t>
  </si>
  <si>
    <t>Notes</t>
  </si>
  <si>
    <t>E.g. Project Manager</t>
  </si>
  <si>
    <t>E.g. Project Officer</t>
  </si>
  <si>
    <t>E.g. Office Rent</t>
  </si>
  <si>
    <t>E.g. Utilities</t>
  </si>
  <si>
    <t>E.g. Communication Costs</t>
  </si>
  <si>
    <t>Sub-Total- Indirect Costs</t>
  </si>
  <si>
    <t xml:space="preserve">Name </t>
  </si>
  <si>
    <t>Date</t>
  </si>
  <si>
    <t>CONTRIBUTIONS FROM OUTSIDE ORGANIZATIONS</t>
  </si>
  <si>
    <t>Sub-Total</t>
  </si>
  <si>
    <t>E.g. Stpend for one Programme Officer to be hired at the start of month 4 so will only be in the project for 8 months</t>
  </si>
  <si>
    <t>REQUESTED AMOUNT FROM KARIBU NEW REALITY GRANT:</t>
  </si>
  <si>
    <t>GRAND TOTAL (EXPECTED INCOME)</t>
  </si>
  <si>
    <t>Amount (USD):</t>
  </si>
  <si>
    <t>Total Amount (USD)</t>
  </si>
  <si>
    <t>E.g. 1 stipend for 1 Programme Manager for 12 months to be hired at the start of the year.</t>
  </si>
  <si>
    <t>E.g. Per diems for participants</t>
  </si>
  <si>
    <t>E.g. Per diem 35 delegates on 3 workshops for 15 USD each</t>
  </si>
  <si>
    <t>E.g. Tea break and lunch</t>
  </si>
  <si>
    <t>E. AUTHORIZED BY</t>
  </si>
  <si>
    <t>TOTAL EXPECTED INCOME</t>
  </si>
  <si>
    <t>TOTAL EXPECTED COSTS</t>
  </si>
  <si>
    <t>Difference:</t>
  </si>
  <si>
    <t>E.g. Bank charges</t>
  </si>
  <si>
    <t>E.g.Flip charts</t>
  </si>
  <si>
    <t>E.g. 2 flipcharts purchased 1 time for 5 USD each.</t>
  </si>
  <si>
    <t>E.g. Monthly rent for 4 months for 50 USD each month</t>
  </si>
  <si>
    <t>Total Costs/Expenditures of the project in US$</t>
  </si>
  <si>
    <t>E.g. Venue Hire</t>
  </si>
  <si>
    <t>E.g. 1 venue for 2 days at 50 USD per day</t>
  </si>
  <si>
    <t>GRAND TOTAL (EXPECTED COSTS/EXPENDITURES)</t>
  </si>
  <si>
    <t>Fill in Info here</t>
  </si>
  <si>
    <t>E.g. Received 2000 USD grant from another donor</t>
  </si>
  <si>
    <t>A. GROUP AND CURRENCY DETAILS</t>
  </si>
  <si>
    <t>Group Name</t>
  </si>
  <si>
    <t>Initiative Title</t>
  </si>
  <si>
    <r>
      <t xml:space="preserve">B. FILL IN YOUR EXPECTED </t>
    </r>
    <r>
      <rPr>
        <b/>
        <sz val="12"/>
        <color rgb="FF0070C0"/>
        <rFont val="Franklin Gothic Book"/>
        <family val="2"/>
      </rPr>
      <t>INCOME</t>
    </r>
    <r>
      <rPr>
        <b/>
        <sz val="12"/>
        <color theme="1"/>
        <rFont val="Franklin Gothic Book"/>
        <family val="2"/>
      </rPr>
      <t xml:space="preserve"> TOWARDS THE INITIATIVE (IN USD)</t>
    </r>
  </si>
  <si>
    <r>
      <t xml:space="preserve">C. FILL IN YOUR EXPECTED </t>
    </r>
    <r>
      <rPr>
        <b/>
        <sz val="12"/>
        <color rgb="FF0070C0"/>
        <rFont val="Franklin Gothic Book"/>
        <family val="2"/>
      </rPr>
      <t>COSTS/EXPENDITURES</t>
    </r>
    <r>
      <rPr>
        <b/>
        <sz val="12"/>
        <color theme="1"/>
        <rFont val="Franklin Gothic Book"/>
        <family val="2"/>
      </rPr>
      <t xml:space="preserve"> TOWARDS THE INITIATIVE (IN USD)</t>
    </r>
  </si>
  <si>
    <r>
      <t xml:space="preserve">DIRECT INITIATIVE COSTS (TRAVEL)
</t>
    </r>
    <r>
      <rPr>
        <i/>
        <sz val="12"/>
        <rFont val="Franklin Gothic Book"/>
        <family val="2"/>
      </rPr>
      <t>This might include bus fees, venue hire, local transportation, etc…</t>
    </r>
  </si>
  <si>
    <r>
      <t xml:space="preserve">DIRECT INITIATIVE COSTS (COST OF OPERATION OF ACTIVITY)
</t>
    </r>
    <r>
      <rPr>
        <i/>
        <sz val="12"/>
        <rFont val="Franklin Gothic Book"/>
        <family val="2"/>
      </rPr>
      <t xml:space="preserve">This might include rental of meeting spaces, renting of projectors, meals, stationery &amp; materials, per diems, etc </t>
    </r>
  </si>
  <si>
    <r>
      <t xml:space="preserve">DIRECT INITIATIVE COSTS (OFFICE AND DIGITAL SUPPLIES)
</t>
    </r>
    <r>
      <rPr>
        <i/>
        <sz val="12"/>
        <rFont val="Franklin Gothic Book"/>
        <family val="2"/>
      </rPr>
      <t xml:space="preserve">This might include flip charts, pens, makers, internet modem, phone credits, paid accounts, phone credits, etc. </t>
    </r>
  </si>
  <si>
    <r>
      <t xml:space="preserve">INDIRECT COSTS (ADMINISTRATIVE COST)
</t>
    </r>
    <r>
      <rPr>
        <i/>
        <sz val="12"/>
        <rFont val="Franklin Gothic Book"/>
        <family val="2"/>
      </rPr>
      <t>This represent the expenses of doing your work that are not readily identified with a particular grant, contract, or project function, but are necessary for the general operation of the group.</t>
    </r>
  </si>
  <si>
    <t>Difference from budget (calculated automatically)</t>
  </si>
  <si>
    <r>
      <t xml:space="preserve">B. FILL IN THE REAL </t>
    </r>
    <r>
      <rPr>
        <b/>
        <sz val="12"/>
        <color rgb="FF0070C0"/>
        <rFont val="Franklin Gothic Book"/>
        <family val="2"/>
      </rPr>
      <t>INCOME</t>
    </r>
    <r>
      <rPr>
        <b/>
        <sz val="12"/>
        <color theme="1"/>
        <rFont val="Franklin Gothic Book"/>
        <family val="2"/>
      </rPr>
      <t xml:space="preserve"> AT THE END OF THE INITIAIVATE (IN USD)</t>
    </r>
  </si>
  <si>
    <t>BUDGET (BEFORE INITIATIVE)</t>
  </si>
  <si>
    <t>FINANCIAL REPORTING (AFTER INTIATIVE)</t>
  </si>
  <si>
    <t>Notes / reasons for changes</t>
  </si>
  <si>
    <r>
      <t xml:space="preserve">C. FILL IN YOUR REAL </t>
    </r>
    <r>
      <rPr>
        <b/>
        <sz val="12"/>
        <color rgb="FF0070C0"/>
        <rFont val="Franklin Gothic Book"/>
        <family val="2"/>
      </rPr>
      <t>COSTS/EXPENDITURES</t>
    </r>
    <r>
      <rPr>
        <b/>
        <sz val="12"/>
        <color theme="1"/>
        <rFont val="Franklin Gothic Book"/>
        <family val="2"/>
      </rPr>
      <t xml:space="preserve"> AT THE END OF THE INITIATIVE (IN USD)</t>
    </r>
  </si>
  <si>
    <t>Final ACTUAL Amount (USD)</t>
  </si>
  <si>
    <t>E.g. Received additional, unexpected funds from others</t>
  </si>
  <si>
    <t>E.g. We used less towards stipends than expected</t>
  </si>
  <si>
    <t>E.g.We used more towards this because of currency changes.</t>
  </si>
  <si>
    <t>E.g. We ended up using the venue for 3 days.</t>
  </si>
  <si>
    <t>E.g. Auditor costs</t>
  </si>
  <si>
    <r>
      <t xml:space="preserve">DIRECT PROJECT COSTS (PERSONNEL)
</t>
    </r>
    <r>
      <rPr>
        <i/>
        <sz val="12"/>
        <rFont val="Franklin Gothic Book"/>
        <family val="2"/>
      </rPr>
      <t>This might include persons who will be paid or given stipends for their efforts for the initiative (staff, consultants, volunteers, etc…)</t>
    </r>
  </si>
  <si>
    <t>E.g. Lunch for 50 workshop participants for 20 USD each.</t>
  </si>
  <si>
    <t>D. SUMMARY BUDGET</t>
  </si>
  <si>
    <t>Income:</t>
  </si>
  <si>
    <t>Expenses:</t>
  </si>
  <si>
    <t xml:space="preserve">Difference: </t>
  </si>
  <si>
    <t>E.g. only 34 people came.</t>
  </si>
  <si>
    <t>E.g. Price agreed in advance, regardlesss of final numbers.</t>
  </si>
  <si>
    <t>E.g. Cost more due to currency exchange changes.</t>
  </si>
  <si>
    <t>D. SUMMARY FINANCIAL REPORT</t>
  </si>
  <si>
    <t>This section will after the grant period is completed to show the real costs.  You can leave it blank in the budgeting phase.</t>
  </si>
  <si>
    <r>
      <rPr>
        <b/>
        <i/>
        <sz val="14"/>
        <rFont val="Arial"/>
        <family val="2"/>
      </rPr>
      <t xml:space="preserve">INSTRUCTIONS: </t>
    </r>
    <r>
      <rPr>
        <sz val="14"/>
        <rFont val="Arial"/>
        <family val="2"/>
      </rPr>
      <t xml:space="preserve">This </t>
    </r>
    <r>
      <rPr>
        <b/>
        <sz val="14"/>
        <rFont val="Arial"/>
        <family val="2"/>
      </rPr>
      <t>Grant Budget Worksheet</t>
    </r>
    <r>
      <rPr>
        <sz val="14"/>
        <rFont val="Arial"/>
        <family val="2"/>
      </rPr>
      <t xml:space="preserve"> can be modified for any initiative and is provided to potential partners in the initial stage. Remember to insert the initiative name where applicable and </t>
    </r>
    <r>
      <rPr>
        <b/>
        <sz val="14"/>
        <color rgb="FFFF0000"/>
        <rFont val="Arial"/>
        <family val="2"/>
      </rPr>
      <t>UPDATE</t>
    </r>
    <r>
      <rPr>
        <sz val="14"/>
        <rFont val="Arial"/>
        <family val="2"/>
      </rPr>
      <t xml:space="preserve"> the line items for each section. Grant budgets should be in </t>
    </r>
    <r>
      <rPr>
        <sz val="14"/>
        <color rgb="FFFF0000"/>
        <rFont val="Arial"/>
        <family val="2"/>
      </rPr>
      <t>USD</t>
    </r>
    <r>
      <rPr>
        <sz val="14"/>
        <rFont val="Arial"/>
        <family val="2"/>
      </rPr>
      <t xml:space="preserve"> ($); however, please provide local currency and exchange rate in the box below. The Budgeting Instructions are illustrative and </t>
    </r>
    <r>
      <rPr>
        <b/>
        <sz val="14"/>
        <color rgb="FFFF0000"/>
        <rFont val="Arial"/>
        <family val="2"/>
      </rPr>
      <t>should be modified for your own initiative.</t>
    </r>
    <r>
      <rPr>
        <sz val="14"/>
        <rFont val="Arial"/>
        <family val="2"/>
      </rPr>
      <t xml:space="preserve"> 
Remember that a good budget is one that anyone can pick up and implement without needing to consult the preparer: it is easy to read, has straightforward calculations with explanatory notes, and is fully justified. </t>
    </r>
  </si>
  <si>
    <r>
      <rPr>
        <b/>
        <i/>
        <sz val="13"/>
        <rFont val="Arial"/>
        <family val="2"/>
      </rPr>
      <t>INSTRUCTIONS:</t>
    </r>
    <r>
      <rPr>
        <i/>
        <sz val="13"/>
        <rFont val="Arial"/>
        <family val="2"/>
      </rPr>
      <t xml:space="preserve"> This </t>
    </r>
    <r>
      <rPr>
        <b/>
        <i/>
        <sz val="13"/>
        <rFont val="Arial"/>
        <family val="2"/>
      </rPr>
      <t>Grant Financial Reporting Worksheet</t>
    </r>
    <r>
      <rPr>
        <i/>
        <sz val="13"/>
        <rFont val="Arial"/>
        <family val="2"/>
      </rPr>
      <t xml:space="preserve"> can be motified to tell the real amounts used during the intiative.  Update the sections marked in </t>
    </r>
    <r>
      <rPr>
        <i/>
        <sz val="13"/>
        <color rgb="FF00B050"/>
        <rFont val="Arial"/>
        <family val="2"/>
      </rPr>
      <t>green</t>
    </r>
    <r>
      <rPr>
        <i/>
        <sz val="13"/>
        <rFont val="Arial"/>
        <family val="2"/>
      </rPr>
      <t xml:space="preserve"> (Financial actual amount) in </t>
    </r>
    <r>
      <rPr>
        <i/>
        <sz val="13"/>
        <color rgb="FF00B050"/>
        <rFont val="Arial"/>
        <family val="2"/>
      </rPr>
      <t>USD</t>
    </r>
    <r>
      <rPr>
        <i/>
        <sz val="13"/>
        <rFont val="Arial"/>
        <family val="2"/>
      </rPr>
      <t xml:space="preserve">.    It should </t>
    </r>
    <r>
      <rPr>
        <b/>
        <i/>
        <sz val="13"/>
        <color rgb="FF00B050"/>
        <rFont val="Arial"/>
        <family val="2"/>
      </rPr>
      <t>show the real final amounts</t>
    </r>
    <r>
      <rPr>
        <i/>
        <sz val="13"/>
        <color rgb="FF00B050"/>
        <rFont val="Arial"/>
        <family val="2"/>
      </rPr>
      <t>, whether you spent more or less than originally budgeted</t>
    </r>
    <r>
      <rPr>
        <i/>
        <sz val="13"/>
        <rFont val="Arial"/>
        <family val="2"/>
      </rPr>
      <t xml:space="preserve">.  The difference will automatically be calucted for learning's sake.   Remember that a good financial report is one that anyone can pick up and implement without needing to consult the preparer: it is easy to read, has straightforward calculations with explanatory notes, and is fully justified.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</si>
</sst>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i/>
      <sz val="12"/>
      <name val="Arial"/>
      <family val="2"/>
    </font>
    <font>
      <sz val="11"/>
      <color theme="1"/>
      <name val="Calibri"/>
      <family val="2"/>
      <scheme val="minor"/>
    </font>
    <font>
      <b/>
      <sz val="14"/>
      <color rgb="FFFF0000"/>
      <name val="Arial"/>
      <family val="2"/>
    </font>
    <font>
      <sz val="12"/>
      <name val="Franklin Gothic Book"/>
      <family val="2"/>
    </font>
    <font>
      <sz val="12"/>
      <color theme="1"/>
      <name val="Franklin Gothic Book"/>
      <family val="2"/>
    </font>
    <font>
      <b/>
      <sz val="12"/>
      <color theme="1"/>
      <name val="Franklin Gothic Book"/>
      <family val="2"/>
    </font>
    <font>
      <b/>
      <sz val="12"/>
      <name val="Franklin Gothic Book"/>
      <family val="2"/>
    </font>
    <font>
      <b/>
      <sz val="12"/>
      <color rgb="FF000000"/>
      <name val="Franklin Gothic Book"/>
      <family val="2"/>
    </font>
    <font>
      <sz val="12"/>
      <color rgb="FFFFC000"/>
      <name val="Franklin Gothic Book"/>
      <family val="2"/>
    </font>
    <font>
      <b/>
      <sz val="18"/>
      <color theme="1"/>
      <name val="Franklin Gothic Book"/>
      <family val="2"/>
    </font>
    <font>
      <sz val="12"/>
      <color theme="0"/>
      <name val="Franklin Gothic Book"/>
      <family val="2"/>
    </font>
    <font>
      <b/>
      <sz val="12"/>
      <color theme="0"/>
      <name val="Franklin Gothic Book"/>
      <family val="2"/>
    </font>
    <font>
      <i/>
      <sz val="12"/>
      <name val="Franklin Gothic Book"/>
      <family val="2"/>
    </font>
    <font>
      <b/>
      <i/>
      <sz val="12"/>
      <name val="Franklin Gothic Book"/>
      <family val="2"/>
    </font>
    <font>
      <b/>
      <i/>
      <sz val="12"/>
      <color theme="0" tint="-0.34998626667073579"/>
      <name val="Franklin Gothic Book"/>
      <family val="2"/>
    </font>
    <font>
      <b/>
      <u/>
      <sz val="12"/>
      <color theme="0"/>
      <name val="Franklin Gothic Book"/>
      <family val="2"/>
    </font>
    <font>
      <b/>
      <sz val="12"/>
      <color rgb="FF0070C0"/>
      <name val="Franklin Gothic Book"/>
      <family val="2"/>
    </font>
    <font>
      <b/>
      <i/>
      <sz val="12"/>
      <color indexed="8"/>
      <name val="Franklin Gothic Book"/>
      <family val="2"/>
    </font>
    <font>
      <b/>
      <sz val="12"/>
      <color indexed="8"/>
      <name val="Franklin Gothic Book"/>
      <family val="2"/>
    </font>
    <font>
      <b/>
      <u/>
      <sz val="26"/>
      <color theme="0"/>
      <name val="Franklin Gothic Book"/>
      <family val="2"/>
    </font>
    <font>
      <b/>
      <i/>
      <sz val="14"/>
      <name val="Arial"/>
      <family val="2"/>
    </font>
    <font>
      <sz val="14"/>
      <color rgb="FFFF0000"/>
      <name val="Arial"/>
      <family val="2"/>
    </font>
    <font>
      <i/>
      <sz val="12"/>
      <color theme="1"/>
      <name val="Franklin Gothic Book"/>
      <family val="2"/>
    </font>
    <font>
      <b/>
      <i/>
      <sz val="12"/>
      <color theme="0"/>
      <name val="Franklin Gothic Book"/>
      <family val="2"/>
    </font>
    <font>
      <i/>
      <sz val="12"/>
      <color rgb="FFFFC000"/>
      <name val="Franklin Gothic Book"/>
      <family val="2"/>
    </font>
    <font>
      <b/>
      <i/>
      <sz val="12"/>
      <color rgb="FF000000"/>
      <name val="Franklin Gothic Book"/>
      <family val="2"/>
    </font>
    <font>
      <b/>
      <i/>
      <u/>
      <sz val="26"/>
      <color theme="0"/>
      <name val="Franklin Gothic Book"/>
      <family val="2"/>
    </font>
    <font>
      <i/>
      <sz val="20"/>
      <name val="Franklin Gothic Book"/>
      <family val="2"/>
    </font>
    <font>
      <b/>
      <i/>
      <sz val="12"/>
      <color theme="6" tint="-0.499984740745262"/>
      <name val="Franklin Gothic Book"/>
      <family val="2"/>
    </font>
    <font>
      <i/>
      <sz val="12"/>
      <color theme="6" tint="-0.499984740745262"/>
      <name val="Franklin Gothic Book"/>
      <family val="2"/>
    </font>
    <font>
      <b/>
      <sz val="16"/>
      <color theme="1"/>
      <name val="Franklin Gothic Book"/>
      <family val="2"/>
    </font>
    <font>
      <i/>
      <sz val="13"/>
      <name val="Arial"/>
      <family val="2"/>
    </font>
    <font>
      <b/>
      <i/>
      <sz val="13"/>
      <name val="Arial"/>
      <family val="2"/>
    </font>
    <font>
      <i/>
      <sz val="13"/>
      <color rgb="FF00B050"/>
      <name val="Arial"/>
      <family val="2"/>
    </font>
    <font>
      <b/>
      <i/>
      <sz val="18"/>
      <color theme="1"/>
      <name val="Franklin Gothic Book"/>
      <family val="2"/>
    </font>
    <font>
      <i/>
      <sz val="12"/>
      <color theme="1"/>
      <name val="Arial"/>
      <family val="2"/>
    </font>
    <font>
      <i/>
      <sz val="10"/>
      <name val="Arial"/>
      <family val="2"/>
    </font>
    <font>
      <b/>
      <i/>
      <sz val="13"/>
      <color rgb="FF00B050"/>
      <name val="Arial"/>
      <family val="2"/>
    </font>
    <font>
      <b/>
      <i/>
      <sz val="16"/>
      <color theme="1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93318C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/>
      <top style="thin">
        <color rgb="FF00B050"/>
      </top>
      <bottom style="thin">
        <color rgb="FF00B050"/>
      </bottom>
      <diagonal/>
    </border>
    <border>
      <left/>
      <right style="thin">
        <color rgb="FF00B050"/>
      </right>
      <top style="thin">
        <color rgb="FF00B050"/>
      </top>
      <bottom style="thin">
        <color rgb="FF00B050"/>
      </bottom>
      <diagonal/>
    </border>
    <border>
      <left style="thin">
        <color rgb="FF00B050"/>
      </left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/>
      <top/>
      <bottom style="thin">
        <color rgb="FF00B050"/>
      </bottom>
      <diagonal/>
    </border>
    <border>
      <left/>
      <right style="thin">
        <color rgb="FF00B050"/>
      </right>
      <top/>
      <bottom style="thin">
        <color rgb="FF00B050"/>
      </bottom>
      <diagonal/>
    </border>
    <border>
      <left style="thin">
        <color rgb="FF00B050"/>
      </left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 style="thin">
        <color rgb="FF00B050"/>
      </top>
      <bottom/>
      <diagonal/>
    </border>
    <border>
      <left/>
      <right style="thin">
        <color rgb="FF00B050"/>
      </right>
      <top style="thin">
        <color rgb="FF00B050"/>
      </top>
      <bottom/>
      <diagonal/>
    </border>
    <border>
      <left style="thin">
        <color rgb="FF00B050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rgb="FF00B050"/>
      </bottom>
      <diagonal/>
    </border>
    <border>
      <left/>
      <right style="thin">
        <color indexed="64"/>
      </right>
      <top style="thin">
        <color rgb="FF00B050"/>
      </top>
      <bottom style="thin">
        <color rgb="FF00B05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rgb="FF00B050"/>
      </bottom>
      <diagonal/>
    </border>
    <border>
      <left/>
      <right/>
      <top style="thin">
        <color rgb="FF00B050"/>
      </top>
      <bottom style="thin">
        <color rgb="FF00B05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</borders>
  <cellStyleXfs count="9">
    <xf numFmtId="0" fontId="0" fillId="0" borderId="0"/>
    <xf numFmtId="43" fontId="4" fillId="0" borderId="0" applyFont="0" applyFill="0" applyBorder="0" applyAlignment="0" applyProtection="0"/>
    <xf numFmtId="0" fontId="9" fillId="0" borderId="0"/>
    <xf numFmtId="0" fontId="5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9" borderId="0" applyNumberFormat="0" applyBorder="0" applyAlignment="0" applyProtection="0"/>
  </cellStyleXfs>
  <cellXfs count="256">
    <xf numFmtId="0" fontId="0" fillId="0" borderId="0" xfId="0"/>
    <xf numFmtId="0" fontId="8" fillId="0" borderId="0" xfId="4" applyFont="1" applyProtection="1">
      <protection locked="0"/>
    </xf>
    <xf numFmtId="3" fontId="11" fillId="0" borderId="0" xfId="4" applyNumberFormat="1" applyFont="1" applyProtection="1">
      <protection locked="0"/>
    </xf>
    <xf numFmtId="0" fontId="11" fillId="0" borderId="0" xfId="4" applyFont="1" applyProtection="1">
      <protection locked="0"/>
    </xf>
    <xf numFmtId="0" fontId="13" fillId="6" borderId="7" xfId="2" applyFont="1" applyFill="1" applyBorder="1"/>
    <xf numFmtId="0" fontId="14" fillId="6" borderId="7" xfId="2" applyFont="1" applyFill="1" applyBorder="1"/>
    <xf numFmtId="0" fontId="11" fillId="3" borderId="30" xfId="0" applyFont="1" applyFill="1" applyBorder="1" applyAlignment="1" applyProtection="1">
      <alignment horizontal="left" vertical="top" indent="2"/>
      <protection locked="0"/>
    </xf>
    <xf numFmtId="0" fontId="11" fillId="0" borderId="28" xfId="3" applyFont="1" applyBorder="1" applyAlignment="1" applyProtection="1">
      <alignment horizontal="center"/>
      <protection locked="0"/>
    </xf>
    <xf numFmtId="37" fontId="11" fillId="0" borderId="28" xfId="4" applyNumberFormat="1" applyFont="1" applyBorder="1" applyAlignment="1" applyProtection="1">
      <alignment horizontal="center"/>
      <protection locked="0"/>
    </xf>
    <xf numFmtId="39" fontId="11" fillId="0" borderId="29" xfId="4" applyNumberFormat="1" applyFont="1" applyBorder="1" applyProtection="1">
      <protection locked="0"/>
    </xf>
    <xf numFmtId="0" fontId="11" fillId="0" borderId="33" xfId="4" applyFont="1" applyBorder="1" applyProtection="1">
      <protection locked="0"/>
    </xf>
    <xf numFmtId="0" fontId="11" fillId="0" borderId="30" xfId="4" applyFont="1" applyBorder="1" applyProtection="1">
      <protection locked="0"/>
    </xf>
    <xf numFmtId="0" fontId="11" fillId="0" borderId="36" xfId="4" applyFont="1" applyBorder="1" applyProtection="1">
      <protection locked="0"/>
    </xf>
    <xf numFmtId="0" fontId="11" fillId="0" borderId="31" xfId="3" applyFont="1" applyBorder="1" applyAlignment="1" applyProtection="1">
      <alignment horizontal="center"/>
      <protection locked="0"/>
    </xf>
    <xf numFmtId="37" fontId="11" fillId="0" borderId="31" xfId="4" applyNumberFormat="1" applyFont="1" applyBorder="1" applyAlignment="1" applyProtection="1">
      <alignment horizontal="center"/>
      <protection locked="0"/>
    </xf>
    <xf numFmtId="39" fontId="11" fillId="0" borderId="32" xfId="4" applyNumberFormat="1" applyFont="1" applyBorder="1" applyProtection="1">
      <protection locked="0"/>
    </xf>
    <xf numFmtId="49" fontId="15" fillId="0" borderId="0" xfId="0" applyNumberFormat="1" applyFont="1" applyProtection="1">
      <protection locked="0"/>
    </xf>
    <xf numFmtId="0" fontId="11" fillId="0" borderId="34" xfId="3" applyFont="1" applyBorder="1" applyAlignment="1" applyProtection="1">
      <alignment horizontal="center"/>
      <protection locked="0"/>
    </xf>
    <xf numFmtId="37" fontId="11" fillId="0" borderId="34" xfId="4" applyNumberFormat="1" applyFont="1" applyBorder="1" applyAlignment="1" applyProtection="1">
      <alignment horizontal="center"/>
      <protection locked="0"/>
    </xf>
    <xf numFmtId="0" fontId="14" fillId="5" borderId="3" xfId="4" applyFont="1" applyFill="1" applyBorder="1"/>
    <xf numFmtId="0" fontId="11" fillId="5" borderId="3" xfId="3" applyFont="1" applyFill="1" applyBorder="1" applyAlignment="1">
      <alignment horizontal="center"/>
    </xf>
    <xf numFmtId="37" fontId="11" fillId="5" borderId="3" xfId="4" applyNumberFormat="1" applyFont="1" applyFill="1" applyBorder="1" applyAlignment="1">
      <alignment horizontal="center"/>
    </xf>
    <xf numFmtId="39" fontId="11" fillId="5" borderId="3" xfId="4" applyNumberFormat="1" applyFont="1" applyFill="1" applyBorder="1"/>
    <xf numFmtId="4" fontId="14" fillId="5" borderId="3" xfId="4" applyNumberFormat="1" applyFont="1" applyFill="1" applyBorder="1"/>
    <xf numFmtId="0" fontId="11" fillId="0" borderId="0" xfId="3" applyFont="1" applyAlignment="1" applyProtection="1">
      <alignment horizontal="center"/>
      <protection locked="0"/>
    </xf>
    <xf numFmtId="37" fontId="11" fillId="0" borderId="0" xfId="4" applyNumberFormat="1" applyFont="1" applyAlignment="1" applyProtection="1">
      <alignment horizontal="center"/>
      <protection locked="0"/>
    </xf>
    <xf numFmtId="0" fontId="16" fillId="0" borderId="0" xfId="4" applyFont="1" applyProtection="1">
      <protection locked="0"/>
    </xf>
    <xf numFmtId="49" fontId="16" fillId="0" borderId="0" xfId="4" applyNumberFormat="1" applyFont="1" applyProtection="1">
      <protection locked="0"/>
    </xf>
    <xf numFmtId="3" fontId="16" fillId="0" borderId="0" xfId="4" applyNumberFormat="1" applyFont="1" applyProtection="1">
      <protection locked="0"/>
    </xf>
    <xf numFmtId="37" fontId="16" fillId="0" borderId="0" xfId="4" applyNumberFormat="1" applyFont="1" applyAlignment="1" applyProtection="1">
      <alignment horizontal="center"/>
      <protection locked="0"/>
    </xf>
    <xf numFmtId="0" fontId="14" fillId="6" borderId="7" xfId="4" applyFont="1" applyFill="1" applyBorder="1"/>
    <xf numFmtId="0" fontId="14" fillId="0" borderId="15" xfId="4" applyFont="1" applyBorder="1"/>
    <xf numFmtId="0" fontId="11" fillId="0" borderId="15" xfId="4" applyFont="1" applyBorder="1"/>
    <xf numFmtId="0" fontId="11" fillId="5" borderId="5" xfId="4" applyFont="1" applyFill="1" applyBorder="1"/>
    <xf numFmtId="0" fontId="11" fillId="4" borderId="12" xfId="4" applyFont="1" applyFill="1" applyBorder="1"/>
    <xf numFmtId="0" fontId="11" fillId="4" borderId="5" xfId="4" applyFont="1" applyFill="1" applyBorder="1"/>
    <xf numFmtId="0" fontId="11" fillId="4" borderId="15" xfId="4" applyFont="1" applyFill="1" applyBorder="1"/>
    <xf numFmtId="0" fontId="14" fillId="6" borderId="18" xfId="4" applyFont="1" applyFill="1" applyBorder="1" applyAlignment="1">
      <alignment horizontal="right"/>
    </xf>
    <xf numFmtId="0" fontId="13" fillId="6" borderId="18" xfId="2" applyFont="1" applyFill="1" applyBorder="1" applyAlignment="1">
      <alignment horizontal="right"/>
    </xf>
    <xf numFmtId="0" fontId="14" fillId="6" borderId="18" xfId="2" applyFont="1" applyFill="1" applyBorder="1" applyAlignment="1">
      <alignment horizontal="right"/>
    </xf>
    <xf numFmtId="0" fontId="13" fillId="6" borderId="17" xfId="2" applyFont="1" applyFill="1" applyBorder="1" applyAlignment="1">
      <alignment horizontal="right"/>
    </xf>
    <xf numFmtId="0" fontId="18" fillId="7" borderId="6" xfId="4" applyFont="1" applyFill="1" applyBorder="1"/>
    <xf numFmtId="0" fontId="18" fillId="7" borderId="4" xfId="3" applyFont="1" applyFill="1" applyBorder="1" applyAlignment="1">
      <alignment horizontal="center"/>
    </xf>
    <xf numFmtId="37" fontId="18" fillId="7" borderId="4" xfId="4" applyNumberFormat="1" applyFont="1" applyFill="1" applyBorder="1" applyAlignment="1">
      <alignment horizontal="center"/>
    </xf>
    <xf numFmtId="39" fontId="18" fillId="7" borderId="4" xfId="4" applyNumberFormat="1" applyFont="1" applyFill="1" applyBorder="1"/>
    <xf numFmtId="0" fontId="20" fillId="3" borderId="33" xfId="0" applyFont="1" applyFill="1" applyBorder="1" applyAlignment="1" applyProtection="1">
      <alignment horizontal="left" vertical="top" indent="2"/>
      <protection locked="0"/>
    </xf>
    <xf numFmtId="0" fontId="20" fillId="0" borderId="31" xfId="3" applyFont="1" applyBorder="1" applyAlignment="1" applyProtection="1">
      <alignment horizontal="center"/>
      <protection locked="0"/>
    </xf>
    <xf numFmtId="37" fontId="20" fillId="0" borderId="31" xfId="4" applyNumberFormat="1" applyFont="1" applyBorder="1" applyAlignment="1" applyProtection="1">
      <alignment horizontal="center"/>
      <protection locked="0"/>
    </xf>
    <xf numFmtId="39" fontId="20" fillId="0" borderId="32" xfId="4" applyNumberFormat="1" applyFont="1" applyBorder="1" applyProtection="1">
      <protection locked="0"/>
    </xf>
    <xf numFmtId="0" fontId="20" fillId="0" borderId="28" xfId="3" applyFont="1" applyBorder="1" applyAlignment="1" applyProtection="1">
      <alignment horizontal="center"/>
      <protection locked="0"/>
    </xf>
    <xf numFmtId="37" fontId="20" fillId="0" borderId="28" xfId="4" applyNumberFormat="1" applyFont="1" applyBorder="1" applyAlignment="1" applyProtection="1">
      <alignment horizontal="center"/>
      <protection locked="0"/>
    </xf>
    <xf numFmtId="39" fontId="20" fillId="0" borderId="29" xfId="4" applyNumberFormat="1" applyFont="1" applyBorder="1" applyProtection="1">
      <protection locked="0"/>
    </xf>
    <xf numFmtId="0" fontId="20" fillId="3" borderId="30" xfId="0" applyFont="1" applyFill="1" applyBorder="1" applyAlignment="1" applyProtection="1">
      <alignment horizontal="left" vertical="top" indent="2"/>
      <protection locked="0"/>
    </xf>
    <xf numFmtId="0" fontId="20" fillId="0" borderId="33" xfId="4" applyFont="1" applyBorder="1" applyProtection="1">
      <protection locked="0"/>
    </xf>
    <xf numFmtId="0" fontId="20" fillId="0" borderId="30" xfId="4" applyFont="1" applyBorder="1" applyProtection="1">
      <protection locked="0"/>
    </xf>
    <xf numFmtId="3" fontId="12" fillId="9" borderId="18" xfId="8" applyNumberFormat="1" applyFont="1" applyBorder="1" applyProtection="1"/>
    <xf numFmtId="3" fontId="12" fillId="9" borderId="44" xfId="8" applyNumberFormat="1" applyFont="1" applyBorder="1" applyProtection="1"/>
    <xf numFmtId="0" fontId="14" fillId="6" borderId="16" xfId="2" applyFont="1" applyFill="1" applyBorder="1"/>
    <xf numFmtId="3" fontId="11" fillId="0" borderId="3" xfId="4" applyNumberFormat="1" applyFont="1" applyBorder="1" applyProtection="1">
      <protection locked="0"/>
    </xf>
    <xf numFmtId="0" fontId="12" fillId="0" borderId="0" xfId="2" applyFont="1" applyProtection="1">
      <protection locked="0"/>
    </xf>
    <xf numFmtId="0" fontId="12" fillId="0" borderId="15" xfId="2" applyFont="1" applyBorder="1" applyProtection="1">
      <protection locked="0"/>
    </xf>
    <xf numFmtId="0" fontId="11" fillId="0" borderId="0" xfId="4" applyFont="1" applyAlignment="1" applyProtection="1">
      <alignment horizontal="center" vertical="center"/>
      <protection locked="0"/>
    </xf>
    <xf numFmtId="3" fontId="14" fillId="4" borderId="3" xfId="4" applyNumberFormat="1" applyFont="1" applyFill="1" applyBorder="1" applyProtection="1">
      <protection locked="0"/>
    </xf>
    <xf numFmtId="0" fontId="11" fillId="0" borderId="41" xfId="4" applyFont="1" applyBorder="1" applyProtection="1">
      <protection locked="0"/>
    </xf>
    <xf numFmtId="0" fontId="11" fillId="0" borderId="5" xfId="4" applyFont="1" applyBorder="1" applyProtection="1">
      <protection locked="0"/>
    </xf>
    <xf numFmtId="0" fontId="11" fillId="3" borderId="41" xfId="4" applyFont="1" applyFill="1" applyBorder="1" applyProtection="1">
      <protection locked="0"/>
    </xf>
    <xf numFmtId="0" fontId="11" fillId="3" borderId="5" xfId="4" applyFont="1" applyFill="1" applyBorder="1" applyProtection="1">
      <protection locked="0"/>
    </xf>
    <xf numFmtId="0" fontId="11" fillId="3" borderId="12" xfId="4" applyFont="1" applyFill="1" applyBorder="1" applyProtection="1">
      <protection locked="0"/>
    </xf>
    <xf numFmtId="0" fontId="16" fillId="0" borderId="0" xfId="2" applyFont="1" applyProtection="1">
      <protection locked="0"/>
    </xf>
    <xf numFmtId="49" fontId="11" fillId="0" borderId="0" xfId="4" applyNumberFormat="1" applyFont="1" applyProtection="1">
      <protection locked="0"/>
    </xf>
    <xf numFmtId="0" fontId="13" fillId="6" borderId="25" xfId="2" applyFont="1" applyFill="1" applyBorder="1"/>
    <xf numFmtId="0" fontId="13" fillId="6" borderId="51" xfId="2" applyFont="1" applyFill="1" applyBorder="1" applyAlignment="1">
      <alignment horizontal="right"/>
    </xf>
    <xf numFmtId="0" fontId="14" fillId="4" borderId="3" xfId="4" applyFont="1" applyFill="1" applyBorder="1" applyAlignment="1">
      <alignment horizontal="right"/>
    </xf>
    <xf numFmtId="0" fontId="11" fillId="4" borderId="3" xfId="4" applyFont="1" applyFill="1" applyBorder="1"/>
    <xf numFmtId="0" fontId="11" fillId="4" borderId="3" xfId="3" applyFont="1" applyFill="1" applyBorder="1" applyAlignment="1">
      <alignment horizontal="center"/>
    </xf>
    <xf numFmtId="37" fontId="11" fillId="4" borderId="3" xfId="4" applyNumberFormat="1" applyFont="1" applyFill="1" applyBorder="1" applyAlignment="1">
      <alignment horizontal="center"/>
    </xf>
    <xf numFmtId="0" fontId="14" fillId="4" borderId="30" xfId="4" applyFont="1" applyFill="1" applyBorder="1" applyAlignment="1">
      <alignment horizontal="right"/>
    </xf>
    <xf numFmtId="0" fontId="11" fillId="4" borderId="28" xfId="3" applyFont="1" applyFill="1" applyBorder="1" applyAlignment="1">
      <alignment horizontal="center"/>
    </xf>
    <xf numFmtId="37" fontId="11" fillId="4" borderId="28" xfId="4" applyNumberFormat="1" applyFont="1" applyFill="1" applyBorder="1" applyAlignment="1">
      <alignment horizontal="center"/>
    </xf>
    <xf numFmtId="39" fontId="11" fillId="4" borderId="29" xfId="4" applyNumberFormat="1" applyFont="1" applyFill="1" applyBorder="1"/>
    <xf numFmtId="0" fontId="14" fillId="4" borderId="36" xfId="4" applyFont="1" applyFill="1" applyBorder="1" applyAlignment="1">
      <alignment horizontal="right"/>
    </xf>
    <xf numFmtId="0" fontId="11" fillId="4" borderId="34" xfId="3" applyFont="1" applyFill="1" applyBorder="1" applyAlignment="1">
      <alignment horizontal="center"/>
    </xf>
    <xf numFmtId="37" fontId="11" fillId="4" borderId="34" xfId="4" applyNumberFormat="1" applyFont="1" applyFill="1" applyBorder="1" applyAlignment="1">
      <alignment horizontal="center"/>
    </xf>
    <xf numFmtId="39" fontId="11" fillId="4" borderId="35" xfId="4" applyNumberFormat="1" applyFont="1" applyFill="1" applyBorder="1"/>
    <xf numFmtId="0" fontId="22" fillId="0" borderId="0" xfId="4" applyFont="1" applyProtection="1">
      <protection locked="0"/>
    </xf>
    <xf numFmtId="0" fontId="14" fillId="0" borderId="21" xfId="4" applyFont="1" applyBorder="1"/>
    <xf numFmtId="0" fontId="21" fillId="6" borderId="50" xfId="2" applyFont="1" applyFill="1" applyBorder="1" applyAlignment="1" applyProtection="1">
      <alignment horizontal="left"/>
      <protection locked="0"/>
    </xf>
    <xf numFmtId="0" fontId="21" fillId="6" borderId="26" xfId="2" applyFont="1" applyFill="1" applyBorder="1" applyAlignment="1" applyProtection="1">
      <alignment horizontal="left"/>
      <protection locked="0"/>
    </xf>
    <xf numFmtId="0" fontId="21" fillId="6" borderId="51" xfId="2" applyFont="1" applyFill="1" applyBorder="1" applyAlignment="1" applyProtection="1">
      <alignment horizontal="left"/>
      <protection locked="0"/>
    </xf>
    <xf numFmtId="0" fontId="23" fillId="7" borderId="20" xfId="2" applyFont="1" applyFill="1" applyBorder="1" applyAlignment="1">
      <alignment horizontal="center" vertical="center"/>
    </xf>
    <xf numFmtId="0" fontId="23" fillId="7" borderId="43" xfId="2" applyFont="1" applyFill="1" applyBorder="1" applyAlignment="1">
      <alignment horizontal="center" vertical="center"/>
    </xf>
    <xf numFmtId="0" fontId="5" fillId="8" borderId="24" xfId="2" applyFont="1" applyFill="1" applyBorder="1" applyAlignment="1">
      <alignment horizontal="left" vertical="center" wrapText="1"/>
    </xf>
    <xf numFmtId="0" fontId="5" fillId="8" borderId="42" xfId="2" applyFont="1" applyFill="1" applyBorder="1" applyAlignment="1">
      <alignment horizontal="left" vertical="center" wrapText="1"/>
    </xf>
    <xf numFmtId="0" fontId="13" fillId="3" borderId="10" xfId="2" applyFont="1" applyFill="1" applyBorder="1"/>
    <xf numFmtId="0" fontId="5" fillId="0" borderId="24" xfId="0" applyFont="1" applyBorder="1"/>
    <xf numFmtId="0" fontId="5" fillId="0" borderId="42" xfId="0" applyFont="1" applyBorder="1"/>
    <xf numFmtId="0" fontId="5" fillId="0" borderId="0" xfId="0" applyFont="1" applyProtection="1">
      <protection locked="0"/>
    </xf>
    <xf numFmtId="0" fontId="13" fillId="0" borderId="10" xfId="2" applyFont="1" applyBorder="1"/>
    <xf numFmtId="0" fontId="5" fillId="0" borderId="11" xfId="0" applyFont="1" applyBorder="1"/>
    <xf numFmtId="0" fontId="19" fillId="7" borderId="1" xfId="4" applyFont="1" applyFill="1" applyBorder="1" applyAlignment="1">
      <alignment horizontal="center" vertical="center" wrapText="1"/>
    </xf>
    <xf numFmtId="0" fontId="19" fillId="7" borderId="22" xfId="4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3" fontId="19" fillId="7" borderId="2" xfId="4" applyNumberFormat="1" applyFont="1" applyFill="1" applyBorder="1" applyAlignment="1" applyProtection="1">
      <alignment horizontal="center" vertical="center" wrapText="1"/>
      <protection locked="0"/>
    </xf>
    <xf numFmtId="0" fontId="5" fillId="0" borderId="47" xfId="0" applyFont="1" applyBorder="1"/>
    <xf numFmtId="0" fontId="5" fillId="0" borderId="18" xfId="0" applyFont="1" applyBorder="1"/>
    <xf numFmtId="0" fontId="19" fillId="7" borderId="4" xfId="4" applyFont="1" applyFill="1" applyBorder="1"/>
    <xf numFmtId="4" fontId="19" fillId="7" borderId="4" xfId="4" applyNumberFormat="1" applyFont="1" applyFill="1" applyBorder="1"/>
    <xf numFmtId="0" fontId="13" fillId="0" borderId="10" xfId="2" applyFont="1" applyBorder="1" applyProtection="1">
      <protection locked="0"/>
    </xf>
    <xf numFmtId="0" fontId="5" fillId="0" borderId="24" xfId="0" applyFont="1" applyBorder="1" applyProtection="1">
      <protection locked="0"/>
    </xf>
    <xf numFmtId="0" fontId="19" fillId="7" borderId="1" xfId="4" applyFont="1" applyFill="1" applyBorder="1" applyAlignment="1" applyProtection="1">
      <alignment horizontal="center" vertical="center" wrapText="1"/>
      <protection locked="0"/>
    </xf>
    <xf numFmtId="0" fontId="19" fillId="7" borderId="2" xfId="4" applyFont="1" applyFill="1" applyBorder="1" applyAlignment="1" applyProtection="1">
      <alignment horizontal="center" vertical="center" wrapText="1"/>
      <protection locked="0"/>
    </xf>
    <xf numFmtId="37" fontId="19" fillId="7" borderId="2" xfId="4" applyNumberFormat="1" applyFont="1" applyFill="1" applyBorder="1" applyAlignment="1" applyProtection="1">
      <alignment horizontal="center" vertical="center" wrapText="1"/>
      <protection locked="0"/>
    </xf>
    <xf numFmtId="0" fontId="14" fillId="10" borderId="12" xfId="4" applyFont="1" applyFill="1" applyBorder="1" applyAlignment="1" applyProtection="1">
      <alignment horizontal="center"/>
      <protection locked="0"/>
    </xf>
    <xf numFmtId="0" fontId="14" fillId="10" borderId="38" xfId="4" applyFont="1" applyFill="1" applyBorder="1" applyAlignment="1" applyProtection="1">
      <alignment vertical="top" wrapText="1"/>
      <protection locked="0"/>
    </xf>
    <xf numFmtId="0" fontId="5" fillId="10" borderId="48" xfId="0" applyFont="1" applyFill="1" applyBorder="1" applyAlignment="1" applyProtection="1">
      <alignment vertical="top"/>
      <protection locked="0"/>
    </xf>
    <xf numFmtId="0" fontId="5" fillId="10" borderId="39" xfId="0" applyFont="1" applyFill="1" applyBorder="1" applyAlignment="1" applyProtection="1">
      <alignment vertical="top"/>
      <protection locked="0"/>
    </xf>
    <xf numFmtId="0" fontId="14" fillId="10" borderId="41" xfId="4" applyFont="1" applyFill="1" applyBorder="1" applyAlignment="1" applyProtection="1">
      <alignment horizontal="center"/>
      <protection locked="0"/>
    </xf>
    <xf numFmtId="0" fontId="5" fillId="10" borderId="50" xfId="0" applyFont="1" applyFill="1" applyBorder="1" applyAlignment="1" applyProtection="1">
      <alignment vertical="top"/>
      <protection locked="0"/>
    </xf>
    <xf numFmtId="0" fontId="5" fillId="10" borderId="26" xfId="0" applyFont="1" applyFill="1" applyBorder="1" applyAlignment="1" applyProtection="1">
      <alignment vertical="top"/>
      <protection locked="0"/>
    </xf>
    <xf numFmtId="0" fontId="5" fillId="10" borderId="51" xfId="0" applyFont="1" applyFill="1" applyBorder="1" applyAlignment="1" applyProtection="1">
      <alignment vertical="top"/>
      <protection locked="0"/>
    </xf>
    <xf numFmtId="164" fontId="25" fillId="0" borderId="27" xfId="1" applyNumberFormat="1" applyFont="1" applyBorder="1" applyProtection="1">
      <protection locked="0"/>
    </xf>
    <xf numFmtId="164" fontId="26" fillId="0" borderId="27" xfId="1" applyNumberFormat="1" applyFont="1" applyBorder="1" applyProtection="1">
      <protection locked="0"/>
    </xf>
    <xf numFmtId="164" fontId="25" fillId="4" borderId="3" xfId="1" applyNumberFormat="1" applyFont="1" applyFill="1" applyBorder="1" applyProtection="1"/>
    <xf numFmtId="0" fontId="14" fillId="10" borderId="38" xfId="4" applyFont="1" applyFill="1" applyBorder="1" applyAlignment="1" applyProtection="1">
      <alignment horizontal="left" vertical="top" wrapText="1"/>
      <protection locked="0"/>
    </xf>
    <xf numFmtId="0" fontId="14" fillId="10" borderId="48" xfId="4" applyFont="1" applyFill="1" applyBorder="1" applyAlignment="1" applyProtection="1">
      <alignment horizontal="left" vertical="top"/>
      <protection locked="0"/>
    </xf>
    <xf numFmtId="0" fontId="14" fillId="10" borderId="39" xfId="4" applyFont="1" applyFill="1" applyBorder="1" applyAlignment="1" applyProtection="1">
      <alignment horizontal="left" vertical="top"/>
      <protection locked="0"/>
    </xf>
    <xf numFmtId="0" fontId="14" fillId="10" borderId="50" xfId="4" applyFont="1" applyFill="1" applyBorder="1" applyAlignment="1" applyProtection="1">
      <alignment horizontal="left" vertical="top"/>
      <protection locked="0"/>
    </xf>
    <xf numFmtId="0" fontId="14" fillId="10" borderId="26" xfId="4" applyFont="1" applyFill="1" applyBorder="1" applyAlignment="1" applyProtection="1">
      <alignment horizontal="left" vertical="top"/>
      <protection locked="0"/>
    </xf>
    <xf numFmtId="0" fontId="14" fillId="10" borderId="51" xfId="4" applyFont="1" applyFill="1" applyBorder="1" applyAlignment="1" applyProtection="1">
      <alignment horizontal="left" vertical="top"/>
      <protection locked="0"/>
    </xf>
    <xf numFmtId="164" fontId="26" fillId="0" borderId="3" xfId="1" applyNumberFormat="1" applyFont="1" applyBorder="1" applyProtection="1">
      <protection locked="0"/>
    </xf>
    <xf numFmtId="164" fontId="26" fillId="4" borderId="3" xfId="1" applyNumberFormat="1" applyFont="1" applyFill="1" applyBorder="1" applyProtection="1"/>
    <xf numFmtId="164" fontId="25" fillId="0" borderId="3" xfId="1" applyNumberFormat="1" applyFont="1" applyBorder="1" applyProtection="1">
      <protection locked="0"/>
    </xf>
    <xf numFmtId="0" fontId="14" fillId="10" borderId="48" xfId="4" applyFont="1" applyFill="1" applyBorder="1" applyAlignment="1" applyProtection="1">
      <alignment horizontal="left" vertical="top" wrapText="1"/>
      <protection locked="0"/>
    </xf>
    <xf numFmtId="0" fontId="14" fillId="10" borderId="39" xfId="4" applyFont="1" applyFill="1" applyBorder="1" applyAlignment="1" applyProtection="1">
      <alignment horizontal="left" vertical="top" wrapText="1"/>
      <protection locked="0"/>
    </xf>
    <xf numFmtId="0" fontId="14" fillId="10" borderId="50" xfId="4" applyFont="1" applyFill="1" applyBorder="1" applyAlignment="1" applyProtection="1">
      <alignment horizontal="left" vertical="top" wrapText="1"/>
      <protection locked="0"/>
    </xf>
    <xf numFmtId="0" fontId="14" fillId="10" borderId="26" xfId="4" applyFont="1" applyFill="1" applyBorder="1" applyAlignment="1" applyProtection="1">
      <alignment horizontal="left" vertical="top" wrapText="1"/>
      <protection locked="0"/>
    </xf>
    <xf numFmtId="0" fontId="14" fillId="10" borderId="51" xfId="4" applyFont="1" applyFill="1" applyBorder="1" applyAlignment="1" applyProtection="1">
      <alignment horizontal="left" vertical="top" wrapText="1"/>
      <protection locked="0"/>
    </xf>
    <xf numFmtId="0" fontId="5" fillId="0" borderId="0" xfId="4" applyFont="1" applyProtection="1">
      <protection locked="0"/>
    </xf>
    <xf numFmtId="0" fontId="13" fillId="9" borderId="21" xfId="8" applyNumberFormat="1" applyFont="1" applyBorder="1" applyProtection="1"/>
    <xf numFmtId="0" fontId="12" fillId="9" borderId="47" xfId="8" applyNumberFormat="1" applyFont="1" applyBorder="1" applyProtection="1"/>
    <xf numFmtId="0" fontId="13" fillId="9" borderId="47" xfId="8" applyNumberFormat="1" applyFont="1" applyBorder="1" applyProtection="1"/>
    <xf numFmtId="0" fontId="13" fillId="9" borderId="47" xfId="8" applyFont="1" applyBorder="1" applyAlignment="1" applyProtection="1">
      <alignment horizontal="center"/>
    </xf>
    <xf numFmtId="37" fontId="13" fillId="9" borderId="47" xfId="8" applyNumberFormat="1" applyFont="1" applyBorder="1" applyAlignment="1" applyProtection="1">
      <alignment horizontal="center"/>
    </xf>
    <xf numFmtId="0" fontId="13" fillId="9" borderId="49" xfId="8" applyNumberFormat="1" applyFont="1" applyBorder="1" applyProtection="1"/>
    <xf numFmtId="0" fontId="12" fillId="9" borderId="0" xfId="8" applyNumberFormat="1" applyFont="1" applyBorder="1" applyProtection="1"/>
    <xf numFmtId="0" fontId="13" fillId="9" borderId="0" xfId="8" applyNumberFormat="1" applyFont="1" applyBorder="1" applyProtection="1"/>
    <xf numFmtId="0" fontId="13" fillId="9" borderId="0" xfId="8" applyFont="1" applyBorder="1" applyAlignment="1" applyProtection="1">
      <alignment horizontal="center"/>
    </xf>
    <xf numFmtId="37" fontId="13" fillId="9" borderId="0" xfId="8" applyNumberFormat="1" applyFont="1" applyBorder="1" applyAlignment="1" applyProtection="1">
      <alignment horizontal="center"/>
    </xf>
    <xf numFmtId="0" fontId="13" fillId="9" borderId="52" xfId="8" applyNumberFormat="1" applyFont="1" applyBorder="1" applyProtection="1"/>
    <xf numFmtId="0" fontId="13" fillId="9" borderId="53" xfId="8" applyNumberFormat="1" applyFont="1" applyBorder="1" applyProtection="1"/>
    <xf numFmtId="0" fontId="13" fillId="9" borderId="53" xfId="8" applyFont="1" applyBorder="1" applyAlignment="1" applyProtection="1">
      <alignment horizontal="center"/>
    </xf>
    <xf numFmtId="37" fontId="13" fillId="9" borderId="53" xfId="8" applyNumberFormat="1" applyFont="1" applyBorder="1" applyAlignment="1" applyProtection="1">
      <alignment horizontal="center"/>
    </xf>
    <xf numFmtId="0" fontId="14" fillId="3" borderId="14" xfId="2" applyFont="1" applyFill="1" applyBorder="1" applyAlignment="1" applyProtection="1">
      <alignment horizontal="left"/>
      <protection locked="0"/>
    </xf>
    <xf numFmtId="0" fontId="19" fillId="7" borderId="13" xfId="2" applyFont="1" applyFill="1" applyBorder="1" applyAlignment="1" applyProtection="1">
      <alignment vertical="center"/>
      <protection locked="0"/>
    </xf>
    <xf numFmtId="0" fontId="19" fillId="7" borderId="13" xfId="2" applyFont="1" applyFill="1" applyBorder="1" applyAlignment="1" applyProtection="1">
      <alignment horizontal="center" vertical="center"/>
      <protection locked="0"/>
    </xf>
    <xf numFmtId="0" fontId="19" fillId="7" borderId="38" xfId="2" applyFont="1" applyFill="1" applyBorder="1" applyAlignment="1" applyProtection="1">
      <alignment horizontal="center" vertical="center"/>
      <protection locked="0"/>
    </xf>
    <xf numFmtId="0" fontId="19" fillId="0" borderId="37" xfId="2" applyFont="1" applyBorder="1" applyAlignment="1" applyProtection="1">
      <alignment horizontal="center" vertical="center"/>
      <protection locked="0"/>
    </xf>
    <xf numFmtId="0" fontId="19" fillId="0" borderId="0" xfId="2" applyFont="1" applyAlignment="1" applyProtection="1">
      <alignment horizontal="center" vertical="center"/>
      <protection locked="0"/>
    </xf>
    <xf numFmtId="0" fontId="11" fillId="0" borderId="28" xfId="2" applyFont="1" applyBorder="1" applyAlignment="1" applyProtection="1">
      <alignment vertical="top"/>
      <protection locked="0"/>
    </xf>
    <xf numFmtId="0" fontId="11" fillId="0" borderId="28" xfId="2" applyFont="1" applyBorder="1" applyAlignment="1" applyProtection="1">
      <alignment horizontal="center" vertical="top"/>
      <protection locked="0"/>
    </xf>
    <xf numFmtId="0" fontId="11" fillId="0" borderId="0" xfId="2" applyFont="1" applyAlignment="1" applyProtection="1">
      <alignment vertical="top"/>
      <protection locked="0"/>
    </xf>
    <xf numFmtId="0" fontId="27" fillId="7" borderId="19" xfId="2" applyFont="1" applyFill="1" applyBorder="1" applyAlignment="1">
      <alignment horizontal="center" vertical="center"/>
    </xf>
    <xf numFmtId="0" fontId="7" fillId="8" borderId="10" xfId="2" applyFont="1" applyFill="1" applyBorder="1" applyAlignment="1">
      <alignment horizontal="left" vertical="center" wrapText="1"/>
    </xf>
    <xf numFmtId="0" fontId="20" fillId="0" borderId="0" xfId="4" applyFont="1" applyProtection="1">
      <protection locked="0"/>
    </xf>
    <xf numFmtId="3" fontId="21" fillId="4" borderId="3" xfId="4" applyNumberFormat="1" applyFont="1" applyFill="1" applyBorder="1" applyProtection="1">
      <protection locked="0"/>
    </xf>
    <xf numFmtId="4" fontId="31" fillId="7" borderId="4" xfId="4" applyNumberFormat="1" applyFont="1" applyFill="1" applyBorder="1"/>
    <xf numFmtId="3" fontId="20" fillId="0" borderId="0" xfId="4" applyNumberFormat="1" applyFont="1" applyProtection="1">
      <protection locked="0"/>
    </xf>
    <xf numFmtId="4" fontId="21" fillId="5" borderId="3" xfId="4" applyNumberFormat="1" applyFont="1" applyFill="1" applyBorder="1"/>
    <xf numFmtId="49" fontId="20" fillId="5" borderId="3" xfId="4" applyNumberFormat="1" applyFont="1" applyFill="1" applyBorder="1" applyAlignment="1" applyProtection="1">
      <alignment horizontal="left" wrapText="1"/>
      <protection locked="0"/>
    </xf>
    <xf numFmtId="0" fontId="20" fillId="0" borderId="3" xfId="0" applyFont="1" applyBorder="1" applyProtection="1">
      <protection locked="0"/>
    </xf>
    <xf numFmtId="49" fontId="31" fillId="7" borderId="4" xfId="4" applyNumberFormat="1" applyFont="1" applyFill="1" applyBorder="1" applyAlignment="1" applyProtection="1">
      <alignment horizontal="left" wrapText="1"/>
      <protection locked="0"/>
    </xf>
    <xf numFmtId="49" fontId="32" fillId="0" borderId="0" xfId="4" applyNumberFormat="1" applyFont="1" applyProtection="1">
      <protection locked="0"/>
    </xf>
    <xf numFmtId="49" fontId="33" fillId="0" borderId="0" xfId="0" applyNumberFormat="1" applyFont="1" applyProtection="1">
      <protection locked="0"/>
    </xf>
    <xf numFmtId="0" fontId="34" fillId="11" borderId="19" xfId="2" applyFont="1" applyFill="1" applyBorder="1" applyAlignment="1">
      <alignment horizontal="center" vertical="center"/>
    </xf>
    <xf numFmtId="0" fontId="34" fillId="11" borderId="20" xfId="2" applyFont="1" applyFill="1" applyBorder="1" applyAlignment="1">
      <alignment horizontal="center" vertical="center"/>
    </xf>
    <xf numFmtId="4" fontId="31" fillId="11" borderId="4" xfId="4" applyNumberFormat="1" applyFont="1" applyFill="1" applyBorder="1"/>
    <xf numFmtId="49" fontId="31" fillId="11" borderId="9" xfId="4" applyNumberFormat="1" applyFont="1" applyFill="1" applyBorder="1" applyAlignment="1" applyProtection="1">
      <alignment horizontal="left" wrapText="1"/>
      <protection locked="0"/>
    </xf>
    <xf numFmtId="49" fontId="31" fillId="11" borderId="2" xfId="4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2" applyFont="1" applyBorder="1" applyProtection="1">
      <protection locked="0"/>
    </xf>
    <xf numFmtId="49" fontId="19" fillId="7" borderId="22" xfId="4" applyNumberFormat="1" applyFont="1" applyFill="1" applyBorder="1" applyAlignment="1" applyProtection="1">
      <alignment horizontal="center" vertical="center" wrapText="1"/>
      <protection locked="0"/>
    </xf>
    <xf numFmtId="3" fontId="11" fillId="0" borderId="0" xfId="4" applyNumberFormat="1" applyFont="1" applyBorder="1" applyProtection="1">
      <protection locked="0"/>
    </xf>
    <xf numFmtId="3" fontId="20" fillId="0" borderId="0" xfId="4" applyNumberFormat="1" applyFont="1" applyBorder="1" applyProtection="1">
      <protection locked="0"/>
    </xf>
    <xf numFmtId="49" fontId="19" fillId="7" borderId="55" xfId="4" applyNumberFormat="1" applyFont="1" applyFill="1" applyBorder="1" applyAlignment="1" applyProtection="1">
      <alignment horizontal="left" wrapText="1"/>
      <protection locked="0"/>
    </xf>
    <xf numFmtId="3" fontId="14" fillId="4" borderId="21" xfId="4" applyNumberFormat="1" applyFont="1" applyFill="1" applyBorder="1" applyProtection="1">
      <protection locked="0"/>
    </xf>
    <xf numFmtId="49" fontId="20" fillId="0" borderId="56" xfId="4" applyNumberFormat="1" applyFont="1" applyBorder="1" applyAlignment="1" applyProtection="1">
      <alignment horizontal="left" wrapText="1"/>
      <protection locked="0"/>
    </xf>
    <xf numFmtId="49" fontId="20" fillId="0" borderId="57" xfId="4" applyNumberFormat="1" applyFont="1" applyBorder="1" applyAlignment="1" applyProtection="1">
      <alignment horizontal="left" wrapText="1"/>
      <protection locked="0"/>
    </xf>
    <xf numFmtId="49" fontId="11" fillId="0" borderId="57" xfId="4" applyNumberFormat="1" applyFont="1" applyBorder="1" applyAlignment="1" applyProtection="1">
      <alignment horizontal="left" wrapText="1"/>
      <protection locked="0"/>
    </xf>
    <xf numFmtId="0" fontId="20" fillId="0" borderId="56" xfId="4" applyFont="1" applyBorder="1" applyAlignment="1" applyProtection="1">
      <alignment horizontal="left" wrapText="1"/>
      <protection locked="0"/>
    </xf>
    <xf numFmtId="0" fontId="20" fillId="0" borderId="57" xfId="4" applyFont="1" applyBorder="1" applyAlignment="1" applyProtection="1">
      <alignment horizontal="left" wrapText="1"/>
      <protection locked="0"/>
    </xf>
    <xf numFmtId="0" fontId="11" fillId="0" borderId="57" xfId="4" applyFont="1" applyBorder="1" applyAlignment="1" applyProtection="1">
      <alignment horizontal="left" wrapText="1"/>
      <protection locked="0"/>
    </xf>
    <xf numFmtId="0" fontId="11" fillId="0" borderId="57" xfId="4" applyFont="1" applyBorder="1" applyAlignment="1" applyProtection="1">
      <alignment horizontal="left" vertical="top" wrapText="1"/>
      <protection locked="0"/>
    </xf>
    <xf numFmtId="49" fontId="11" fillId="5" borderId="21" xfId="4" applyNumberFormat="1" applyFont="1" applyFill="1" applyBorder="1" applyAlignment="1" applyProtection="1">
      <alignment horizontal="left" wrapText="1"/>
      <protection locked="0"/>
    </xf>
    <xf numFmtId="0" fontId="11" fillId="0" borderId="21" xfId="0" applyFont="1" applyBorder="1" applyProtection="1">
      <protection locked="0"/>
    </xf>
    <xf numFmtId="3" fontId="31" fillId="11" borderId="23" xfId="4" applyNumberFormat="1" applyFont="1" applyFill="1" applyBorder="1" applyAlignment="1" applyProtection="1">
      <alignment horizontal="center" vertical="center" wrapText="1"/>
      <protection locked="0"/>
    </xf>
    <xf numFmtId="3" fontId="21" fillId="4" borderId="18" xfId="4" applyNumberFormat="1" applyFont="1" applyFill="1" applyBorder="1" applyProtection="1">
      <protection locked="0"/>
    </xf>
    <xf numFmtId="4" fontId="31" fillId="11" borderId="17" xfId="4" applyNumberFormat="1" applyFont="1" applyFill="1" applyBorder="1"/>
    <xf numFmtId="164" fontId="25" fillId="4" borderId="18" xfId="1" applyNumberFormat="1" applyFont="1" applyFill="1" applyBorder="1" applyProtection="1"/>
    <xf numFmtId="4" fontId="21" fillId="5" borderId="18" xfId="4" applyNumberFormat="1" applyFont="1" applyFill="1" applyBorder="1"/>
    <xf numFmtId="4" fontId="31" fillId="7" borderId="17" xfId="4" applyNumberFormat="1" applyFont="1" applyFill="1" applyBorder="1"/>
    <xf numFmtId="0" fontId="23" fillId="4" borderId="0" xfId="2" applyFont="1" applyFill="1" applyBorder="1" applyAlignment="1">
      <alignment horizontal="center" vertical="center"/>
    </xf>
    <xf numFmtId="0" fontId="5" fillId="4" borderId="0" xfId="2" applyFont="1" applyFill="1" applyBorder="1" applyAlignment="1">
      <alignment horizontal="left" vertical="center" wrapText="1"/>
    </xf>
    <xf numFmtId="0" fontId="5" fillId="4" borderId="0" xfId="0" applyFont="1" applyFill="1" applyBorder="1"/>
    <xf numFmtId="0" fontId="21" fillId="4" borderId="0" xfId="2" applyFont="1" applyFill="1" applyBorder="1" applyAlignment="1" applyProtection="1">
      <alignment horizontal="left"/>
      <protection locked="0"/>
    </xf>
    <xf numFmtId="0" fontId="12" fillId="4" borderId="0" xfId="2" applyFont="1" applyFill="1" applyBorder="1" applyProtection="1">
      <protection locked="0"/>
    </xf>
    <xf numFmtId="49" fontId="19" fillId="4" borderId="0" xfId="4" applyNumberFormat="1" applyFont="1" applyFill="1" applyBorder="1" applyAlignment="1" applyProtection="1">
      <alignment horizontal="center" vertical="center" wrapText="1"/>
      <protection locked="0"/>
    </xf>
    <xf numFmtId="3" fontId="11" fillId="4" borderId="0" xfId="4" applyNumberFormat="1" applyFont="1" applyFill="1" applyBorder="1" applyProtection="1">
      <protection locked="0"/>
    </xf>
    <xf numFmtId="3" fontId="20" fillId="4" borderId="0" xfId="4" applyNumberFormat="1" applyFont="1" applyFill="1" applyBorder="1" applyProtection="1">
      <protection locked="0"/>
    </xf>
    <xf numFmtId="3" fontId="14" fillId="4" borderId="0" xfId="4" applyNumberFormat="1" applyFont="1" applyFill="1" applyBorder="1" applyProtection="1">
      <protection locked="0"/>
    </xf>
    <xf numFmtId="49" fontId="19" fillId="4" borderId="0" xfId="4" applyNumberFormat="1" applyFont="1" applyFill="1" applyBorder="1" applyAlignment="1" applyProtection="1">
      <alignment horizontal="left" wrapText="1"/>
      <protection locked="0"/>
    </xf>
    <xf numFmtId="0" fontId="5" fillId="4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vertical="top"/>
      <protection locked="0"/>
    </xf>
    <xf numFmtId="49" fontId="20" fillId="4" borderId="0" xfId="4" applyNumberFormat="1" applyFont="1" applyFill="1" applyBorder="1" applyAlignment="1" applyProtection="1">
      <alignment horizontal="left" wrapText="1"/>
      <protection locked="0"/>
    </xf>
    <xf numFmtId="49" fontId="11" fillId="4" borderId="0" xfId="4" applyNumberFormat="1" applyFont="1" applyFill="1" applyBorder="1" applyAlignment="1" applyProtection="1">
      <alignment horizontal="left" wrapText="1"/>
      <protection locked="0"/>
    </xf>
    <xf numFmtId="0" fontId="14" fillId="4" borderId="0" xfId="4" applyFont="1" applyFill="1" applyBorder="1" applyAlignment="1" applyProtection="1">
      <alignment horizontal="left" vertical="top"/>
      <protection locked="0"/>
    </xf>
    <xf numFmtId="0" fontId="20" fillId="4" borderId="0" xfId="4" applyFont="1" applyFill="1" applyBorder="1" applyAlignment="1" applyProtection="1">
      <alignment horizontal="left" wrapText="1"/>
      <protection locked="0"/>
    </xf>
    <xf numFmtId="0" fontId="11" fillId="4" borderId="0" xfId="4" applyFont="1" applyFill="1" applyBorder="1" applyAlignment="1" applyProtection="1">
      <alignment horizontal="left" wrapText="1"/>
      <protection locked="0"/>
    </xf>
    <xf numFmtId="0" fontId="11" fillId="4" borderId="0" xfId="4" applyFont="1" applyFill="1" applyBorder="1" applyProtection="1">
      <protection locked="0"/>
    </xf>
    <xf numFmtId="0" fontId="14" fillId="4" borderId="0" xfId="4" applyFont="1" applyFill="1" applyBorder="1" applyAlignment="1" applyProtection="1">
      <alignment horizontal="left" vertical="top" wrapText="1"/>
      <protection locked="0"/>
    </xf>
    <xf numFmtId="0" fontId="11" fillId="4" borderId="0" xfId="4" applyFont="1" applyFill="1" applyBorder="1" applyAlignment="1" applyProtection="1">
      <alignment horizontal="left" vertical="top" wrapText="1"/>
      <protection locked="0"/>
    </xf>
    <xf numFmtId="0" fontId="11" fillId="4" borderId="0" xfId="0" applyFont="1" applyFill="1" applyBorder="1" applyProtection="1">
      <protection locked="0"/>
    </xf>
    <xf numFmtId="0" fontId="5" fillId="4" borderId="0" xfId="4" applyFont="1" applyFill="1" applyBorder="1" applyProtection="1">
      <protection locked="0"/>
    </xf>
    <xf numFmtId="49" fontId="16" fillId="4" borderId="0" xfId="4" applyNumberFormat="1" applyFont="1" applyFill="1" applyBorder="1" applyProtection="1">
      <protection locked="0"/>
    </xf>
    <xf numFmtId="49" fontId="15" fillId="4" borderId="0" xfId="0" applyNumberFormat="1" applyFont="1" applyFill="1" applyBorder="1" applyProtection="1">
      <protection locked="0"/>
    </xf>
    <xf numFmtId="0" fontId="22" fillId="4" borderId="0" xfId="4" applyFont="1" applyFill="1" applyBorder="1" applyProtection="1">
      <protection locked="0"/>
    </xf>
    <xf numFmtId="3" fontId="31" fillId="2" borderId="2" xfId="4" applyNumberFormat="1" applyFont="1" applyFill="1" applyBorder="1" applyAlignment="1" applyProtection="1">
      <alignment horizontal="center" vertical="center" wrapText="1"/>
      <protection locked="0"/>
    </xf>
    <xf numFmtId="49" fontId="20" fillId="12" borderId="45" xfId="4" applyNumberFormat="1" applyFont="1" applyFill="1" applyBorder="1" applyAlignment="1" applyProtection="1">
      <alignment horizontal="left" wrapText="1"/>
      <protection locked="0"/>
    </xf>
    <xf numFmtId="49" fontId="20" fillId="12" borderId="46" xfId="4" applyNumberFormat="1" applyFont="1" applyFill="1" applyBorder="1" applyAlignment="1" applyProtection="1">
      <alignment horizontal="left" wrapText="1"/>
      <protection locked="0"/>
    </xf>
    <xf numFmtId="0" fontId="20" fillId="12" borderId="45" xfId="4" applyFont="1" applyFill="1" applyBorder="1" applyAlignment="1" applyProtection="1">
      <alignment horizontal="left" wrapText="1"/>
      <protection locked="0"/>
    </xf>
    <xf numFmtId="0" fontId="20" fillId="12" borderId="46" xfId="4" applyFont="1" applyFill="1" applyBorder="1" applyAlignment="1" applyProtection="1">
      <alignment horizontal="left" wrapText="1"/>
      <protection locked="0"/>
    </xf>
    <xf numFmtId="0" fontId="20" fillId="12" borderId="0" xfId="4" applyFont="1" applyFill="1" applyProtection="1">
      <protection locked="0"/>
    </xf>
    <xf numFmtId="3" fontId="20" fillId="12" borderId="44" xfId="4" applyNumberFormat="1" applyFont="1" applyFill="1" applyBorder="1" applyProtection="1">
      <protection locked="0"/>
    </xf>
    <xf numFmtId="0" fontId="20" fillId="12" borderId="46" xfId="4" applyFont="1" applyFill="1" applyBorder="1" applyAlignment="1" applyProtection="1">
      <alignment horizontal="left" vertical="top" wrapText="1"/>
      <protection locked="0"/>
    </xf>
    <xf numFmtId="164" fontId="36" fillId="12" borderId="51" xfId="1" applyNumberFormat="1" applyFont="1" applyFill="1" applyBorder="1" applyProtection="1">
      <protection locked="0"/>
    </xf>
    <xf numFmtId="164" fontId="36" fillId="12" borderId="18" xfId="1" applyNumberFormat="1" applyFont="1" applyFill="1" applyBorder="1" applyProtection="1">
      <protection locked="0"/>
    </xf>
    <xf numFmtId="3" fontId="37" fillId="12" borderId="18" xfId="4" applyNumberFormat="1" applyFont="1" applyFill="1" applyBorder="1" applyProtection="1">
      <protection locked="0"/>
    </xf>
    <xf numFmtId="0" fontId="17" fillId="0" borderId="22" xfId="2" applyFont="1" applyBorder="1" applyAlignment="1">
      <alignment horizontal="left"/>
    </xf>
    <xf numFmtId="0" fontId="17" fillId="0" borderId="8" xfId="2" applyFont="1" applyBorder="1" applyAlignment="1">
      <alignment horizontal="left"/>
    </xf>
    <xf numFmtId="0" fontId="17" fillId="0" borderId="23" xfId="2" applyFont="1" applyBorder="1" applyAlignment="1">
      <alignment horizontal="left"/>
    </xf>
    <xf numFmtId="0" fontId="20" fillId="0" borderId="0" xfId="4" applyFont="1" applyAlignment="1" applyProtection="1">
      <alignment horizontal="right"/>
      <protection locked="0"/>
    </xf>
    <xf numFmtId="0" fontId="39" fillId="8" borderId="10" xfId="2" applyFont="1" applyFill="1" applyBorder="1" applyAlignment="1">
      <alignment horizontal="left" vertical="center" wrapText="1"/>
    </xf>
    <xf numFmtId="0" fontId="39" fillId="8" borderId="24" xfId="2" applyFont="1" applyFill="1" applyBorder="1" applyAlignment="1">
      <alignment horizontal="left" vertical="center" wrapText="1"/>
    </xf>
    <xf numFmtId="0" fontId="42" fillId="0" borderId="22" xfId="2" applyFont="1" applyBorder="1" applyAlignment="1">
      <alignment horizontal="left"/>
    </xf>
    <xf numFmtId="0" fontId="42" fillId="0" borderId="8" xfId="2" applyFont="1" applyBorder="1" applyAlignment="1">
      <alignment horizontal="left"/>
    </xf>
    <xf numFmtId="3" fontId="43" fillId="9" borderId="3" xfId="8" applyNumberFormat="1" applyFont="1" applyBorder="1" applyProtection="1"/>
    <xf numFmtId="3" fontId="43" fillId="9" borderId="58" xfId="8" applyNumberFormat="1" applyFont="1" applyBorder="1" applyProtection="1"/>
    <xf numFmtId="0" fontId="20" fillId="8" borderId="0" xfId="4" applyFont="1" applyFill="1" applyProtection="1">
      <protection locked="0"/>
    </xf>
    <xf numFmtId="0" fontId="35" fillId="8" borderId="0" xfId="4" applyFont="1" applyFill="1" applyAlignment="1" applyProtection="1">
      <alignment vertical="center" wrapText="1"/>
      <protection locked="0"/>
    </xf>
    <xf numFmtId="0" fontId="44" fillId="8" borderId="0" xfId="0" applyFont="1" applyFill="1" applyAlignment="1">
      <alignment vertical="center" wrapText="1"/>
    </xf>
    <xf numFmtId="0" fontId="30" fillId="8" borderId="44" xfId="2" applyFont="1" applyFill="1" applyBorder="1" applyProtection="1">
      <protection locked="0"/>
    </xf>
    <xf numFmtId="164" fontId="25" fillId="0" borderId="50" xfId="1" applyNumberFormat="1" applyFont="1" applyBorder="1" applyProtection="1">
      <protection locked="0"/>
    </xf>
    <xf numFmtId="49" fontId="31" fillId="11" borderId="40" xfId="4" applyNumberFormat="1" applyFont="1" applyFill="1" applyBorder="1" applyAlignment="1" applyProtection="1">
      <alignment horizontal="center" vertical="center" wrapText="1"/>
      <protection locked="0"/>
    </xf>
    <xf numFmtId="3" fontId="21" fillId="4" borderId="27" xfId="4" applyNumberFormat="1" applyFont="1" applyFill="1" applyBorder="1" applyProtection="1">
      <protection locked="0"/>
    </xf>
    <xf numFmtId="3" fontId="20" fillId="13" borderId="3" xfId="4" applyNumberFormat="1" applyFont="1" applyFill="1" applyBorder="1" applyProtection="1">
      <protection locked="0"/>
    </xf>
    <xf numFmtId="3" fontId="38" fillId="9" borderId="54" xfId="8" applyNumberFormat="1" applyFont="1" applyBorder="1" applyProtection="1"/>
    <xf numFmtId="3" fontId="46" fillId="9" borderId="27" xfId="8" applyNumberFormat="1" applyFont="1" applyBorder="1" applyProtection="1"/>
  </cellXfs>
  <cellStyles count="9">
    <cellStyle name="20% - Accent4" xfId="8" builtinId="42"/>
    <cellStyle name="Comma" xfId="1" builtinId="3"/>
    <cellStyle name="Normal" xfId="0" builtinId="0"/>
    <cellStyle name="Normal 2" xfId="2" xr:uid="{00000000-0005-0000-0000-000002000000}"/>
    <cellStyle name="Normal 2 2" xfId="6" xr:uid="{00000000-0005-0000-0000-000003000000}"/>
    <cellStyle name="Normal 2 3" xfId="7" xr:uid="{00000000-0005-0000-0000-000004000000}"/>
    <cellStyle name="Normal 3" xfId="5" xr:uid="{00000000-0005-0000-0000-000005000000}"/>
    <cellStyle name="Normal_Legacy LAS budget answer" xfId="3" xr:uid="{00000000-0005-0000-0000-000006000000}"/>
    <cellStyle name="Normal_Legacy tables.ex" xfId="4" xr:uid="{00000000-0005-0000-0000-000007000000}"/>
  </cellStyles>
  <dxfs count="0"/>
  <tableStyles count="0" defaultTableStyle="TableStyleMedium9" defaultPivotStyle="PivotStyleLight16"/>
  <colors>
    <mruColors>
      <color rgb="FF93318C"/>
      <color rgb="FF803D0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342900</xdr:colOff>
      <xdr:row>8</xdr:row>
      <xdr:rowOff>165100</xdr:rowOff>
    </xdr:from>
    <xdr:to>
      <xdr:col>8</xdr:col>
      <xdr:colOff>1181100</xdr:colOff>
      <xdr:row>10</xdr:row>
      <xdr:rowOff>12700</xdr:rowOff>
    </xdr:to>
    <xdr:sp macro="" textlink="">
      <xdr:nvSpPr>
        <xdr:cNvPr id="2" name="Arrow: Down 1">
          <a:extLst>
            <a:ext uri="{FF2B5EF4-FFF2-40B4-BE49-F238E27FC236}">
              <a16:creationId xmlns:a16="http://schemas.microsoft.com/office/drawing/2014/main" id="{75A73A1A-9B27-4EB3-9E32-FC4AD34AA7F5}"/>
            </a:ext>
          </a:extLst>
        </xdr:cNvPr>
        <xdr:cNvSpPr/>
      </xdr:nvSpPr>
      <xdr:spPr>
        <a:xfrm>
          <a:off x="13931900" y="4826000"/>
          <a:ext cx="838200" cy="482600"/>
        </a:xfrm>
        <a:prstGeom prst="downArrow">
          <a:avLst/>
        </a:prstGeom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1346200</xdr:colOff>
      <xdr:row>8</xdr:row>
      <xdr:rowOff>127000</xdr:rowOff>
    </xdr:from>
    <xdr:to>
      <xdr:col>10</xdr:col>
      <xdr:colOff>2184400</xdr:colOff>
      <xdr:row>9</xdr:row>
      <xdr:rowOff>279400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EA3B7E64-A8F3-43AD-84D7-026A9096DE59}"/>
            </a:ext>
          </a:extLst>
        </xdr:cNvPr>
        <xdr:cNvSpPr/>
      </xdr:nvSpPr>
      <xdr:spPr>
        <a:xfrm>
          <a:off x="18542000" y="4787900"/>
          <a:ext cx="838200" cy="482600"/>
        </a:xfrm>
        <a:prstGeom prst="downArrow">
          <a:avLst/>
        </a:prstGeom>
      </xdr:spPr>
      <xdr:style>
        <a:lnRef idx="2">
          <a:schemeClr val="accent3">
            <a:shade val="15000"/>
          </a:schemeClr>
        </a:lnRef>
        <a:fillRef idx="1">
          <a:schemeClr val="accent3"/>
        </a:fillRef>
        <a:effectRef idx="0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ools\Adilisha\Final%20edit%20Apr02\April02\Excel%20tables%20updated%20Apr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ATA-BANK\Archived%20files\Clients%20&amp;%20jobs%20archive\Job%20codes%20300-399\303T%20Mango%20FM1&amp;2%20Nbi\FM1\FM1%20Handouts\Day%202\Case%20study\HSC%20tabl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Training\Training%20programme\Course%20materials\FM1\FM1%20support%20materials\Archive\Old%20FM1%20tabl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ATA-BANK\Archived%20files\Clients%20&amp;%20jobs%20archive\Job%20codes%20300-399\303T%20Mango%20FM1&amp;2%20Nbi\FM1\FM1%20Handouts\Day%202\Day%202\Acorns%20cashflow.ex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ATA-BANK\Archived%20files\Clients%20&amp;%20jobs%20archive\Job%20codes%20300-399\303T%20Mango%20FM1&amp;2%20Nbi\FM1\FM1%20Handouts\Day%202\Keeping%20accts%20alternative\Cash%20accounting.e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raining\Materials\FM1\Exercises\FM1%20tables%20Oct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Documents%20and%20Settings\tlewis\My%20Documents\Training%20events\Adilisha\case%20study\FM%20Legacy%20case%20study%20master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\DATA-BANK\Archived%20files\Clients%20&amp;%20jobs%20archive\Job%20codes%20300-399\303T%20Mango%20FM1&amp;2%20Nbi\FM1\FM1%20Handouts\Day%202\Day%202\Apportionment%20ex.result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ools\Adilisha\Final%20edit%20Apr02\AJ%20draft%203%20Adilisha%2018Apr02\FM%20Legacy%20case%20study%20master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GREENGROCER\Company\My%20Documents\Training\Materials\FM2\Tools\Adilisha\Final%20edit%20Apr02\AJ%20draft%203%20Adilisha%2018Apr02\FM%20Legacy%20case%20study%20maste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B1"/>
      <sheetName val="BB2"/>
      <sheetName val="BB3"/>
      <sheetName val="PC1"/>
      <sheetName val="PC2"/>
      <sheetName val="COA1"/>
      <sheetName val="RP1"/>
      <sheetName val="IE1"/>
      <sheetName val="Vehicle Log Sheet"/>
      <sheetName val="Budget 1"/>
      <sheetName val="Budget 2"/>
      <sheetName val="Bad budget"/>
      <sheetName val="Budget 3"/>
      <sheetName val="Budget 4"/>
      <sheetName val="Activity 3.4 "/>
      <sheetName val="Activity 3.4 Answer"/>
      <sheetName val="BM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4">
          <cell r="B4" t="str">
            <v>Project:</v>
          </cell>
          <cell r="C4" t="str">
            <v>Legal Advice Service for Women  (LAS)</v>
          </cell>
        </row>
        <row r="5">
          <cell r="B5" t="str">
            <v>Budget Period:</v>
          </cell>
          <cell r="C5" t="str">
            <v>1 January to 31 December 200x</v>
          </cell>
        </row>
        <row r="6">
          <cell r="B6" t="str">
            <v>Budget Currency:</v>
          </cell>
          <cell r="C6" t="str">
            <v>US Dollars</v>
          </cell>
        </row>
        <row r="7">
          <cell r="B7" t="str">
            <v>Total Budget:</v>
          </cell>
          <cell r="C7">
            <v>42581.4</v>
          </cell>
        </row>
        <row r="8">
          <cell r="B8" t="str">
            <v>All figures in USD</v>
          </cell>
        </row>
        <row r="9">
          <cell r="A9" t="str">
            <v>Budget</v>
          </cell>
          <cell r="B9" t="str">
            <v>Budget item/description</v>
          </cell>
          <cell r="C9" t="str">
            <v>Unit</v>
          </cell>
          <cell r="D9" t="str">
            <v>Unit Cost</v>
          </cell>
          <cell r="E9" t="str">
            <v>Quantity</v>
          </cell>
          <cell r="F9" t="str">
            <v>Total</v>
          </cell>
          <cell r="G9" t="str">
            <v>Notes</v>
          </cell>
        </row>
        <row r="10">
          <cell r="A10" t="str">
            <v>Item</v>
          </cell>
          <cell r="F10" t="str">
            <v>Cost</v>
          </cell>
        </row>
        <row r="11">
          <cell r="A11" t="str">
            <v>A</v>
          </cell>
          <cell r="B11" t="str">
            <v>Project Staff Costs</v>
          </cell>
          <cell r="F11">
            <v>18159</v>
          </cell>
        </row>
        <row r="12">
          <cell r="A12" t="str">
            <v>A1</v>
          </cell>
          <cell r="B12" t="str">
            <v>Chief Executive Officer (CEO)</v>
          </cell>
          <cell r="C12" t="str">
            <v>Month</v>
          </cell>
          <cell r="D12">
            <v>200</v>
          </cell>
          <cell r="E12">
            <v>12</v>
          </cell>
          <cell r="F12">
            <v>2400</v>
          </cell>
          <cell r="G12" t="str">
            <v>@ $400 pcm spending 50% of her time on the LAS</v>
          </cell>
        </row>
        <row r="13">
          <cell r="A13" t="str">
            <v>A2</v>
          </cell>
          <cell r="B13" t="str">
            <v>Legal Adviser</v>
          </cell>
          <cell r="C13" t="str">
            <v>Month</v>
          </cell>
          <cell r="D13">
            <v>350</v>
          </cell>
          <cell r="E13">
            <v>12</v>
          </cell>
          <cell r="F13">
            <v>4200</v>
          </cell>
          <cell r="G13" t="str">
            <v>Full time post</v>
          </cell>
        </row>
        <row r="14">
          <cell r="A14" t="str">
            <v>A3</v>
          </cell>
          <cell r="B14" t="str">
            <v>Medical Insurance</v>
          </cell>
          <cell r="C14" t="str">
            <v>Month</v>
          </cell>
          <cell r="D14">
            <v>99</v>
          </cell>
          <cell r="E14">
            <v>12</v>
          </cell>
          <cell r="F14">
            <v>1188</v>
          </cell>
          <cell r="G14" t="str">
            <v>@ 18% of all gross salaries for this project</v>
          </cell>
        </row>
        <row r="15">
          <cell r="A15" t="str">
            <v>A4</v>
          </cell>
          <cell r="B15" t="str">
            <v>Social Security/Employers' Taxes</v>
          </cell>
          <cell r="C15" t="str">
            <v>Month</v>
          </cell>
          <cell r="D15">
            <v>60.5</v>
          </cell>
          <cell r="E15">
            <v>12</v>
          </cell>
          <cell r="F15">
            <v>726</v>
          </cell>
          <cell r="G15" t="str">
            <v>@ 11% of all gross salaries for this project]</v>
          </cell>
        </row>
        <row r="16">
          <cell r="A16" t="str">
            <v>A5</v>
          </cell>
          <cell r="B16" t="str">
            <v>Staff Recruitment</v>
          </cell>
          <cell r="C16" t="str">
            <v>Advert entry</v>
          </cell>
          <cell r="D16">
            <v>125</v>
          </cell>
          <cell r="E16">
            <v>2</v>
          </cell>
          <cell r="F16">
            <v>250</v>
          </cell>
          <cell r="G16" t="str">
            <v>For Legal Adviser in national press</v>
          </cell>
        </row>
        <row r="17">
          <cell r="A17" t="str">
            <v>A6</v>
          </cell>
          <cell r="B17" t="str">
            <v>Staff Training</v>
          </cell>
          <cell r="C17" t="str">
            <v>Person day</v>
          </cell>
          <cell r="D17">
            <v>75</v>
          </cell>
          <cell r="E17">
            <v>15</v>
          </cell>
          <cell r="F17">
            <v>1125</v>
          </cell>
          <cell r="G17" t="str">
            <v>10 days for Legal Adviser, 5 days for CEO</v>
          </cell>
        </row>
        <row r="18">
          <cell r="A18" t="str">
            <v>A7</v>
          </cell>
          <cell r="B18" t="str">
            <v>Volunteers Recruitment</v>
          </cell>
          <cell r="C18" t="str">
            <v>Advert entry</v>
          </cell>
          <cell r="D18">
            <v>40</v>
          </cell>
          <cell r="E18">
            <v>12</v>
          </cell>
          <cell r="F18">
            <v>480</v>
          </cell>
          <cell r="G18" t="str">
            <v>For radio and local press adverts</v>
          </cell>
        </row>
        <row r="19">
          <cell r="A19" t="str">
            <v>A8</v>
          </cell>
          <cell r="B19" t="str">
            <v>Volunteers Expenses</v>
          </cell>
          <cell r="C19" t="str">
            <v>Session</v>
          </cell>
          <cell r="D19">
            <v>8</v>
          </cell>
          <cell r="E19">
            <v>230</v>
          </cell>
          <cell r="F19">
            <v>1840</v>
          </cell>
          <cell r="G19" t="str">
            <v>4 sessions per week plus 1 support meeting per week x 46 weeks</v>
          </cell>
        </row>
        <row r="20">
          <cell r="A20" t="str">
            <v>A9</v>
          </cell>
          <cell r="B20" t="str">
            <v>Volunteers Training</v>
          </cell>
          <cell r="C20" t="str">
            <v>Session</v>
          </cell>
          <cell r="D20">
            <v>75</v>
          </cell>
          <cell r="E20">
            <v>6</v>
          </cell>
          <cell r="F20">
            <v>450</v>
          </cell>
          <cell r="G20" t="str">
            <v>Estimate to cover refreshments and materials</v>
          </cell>
        </row>
        <row r="21">
          <cell r="A21" t="str">
            <v>A10</v>
          </cell>
          <cell r="B21" t="str">
            <v>Transport</v>
          </cell>
          <cell r="C21" t="str">
            <v>Km travelled</v>
          </cell>
          <cell r="D21">
            <v>1</v>
          </cell>
          <cell r="E21">
            <v>5500</v>
          </cell>
          <cell r="F21">
            <v>5500</v>
          </cell>
          <cell r="G21" t="str">
            <v>Estimate average 500 km travelled per month, for 11 months</v>
          </cell>
        </row>
        <row r="23">
          <cell r="A23" t="str">
            <v>B</v>
          </cell>
          <cell r="B23" t="str">
            <v>Direct Project Costs</v>
          </cell>
          <cell r="F23">
            <v>5975</v>
          </cell>
        </row>
        <row r="24">
          <cell r="A24" t="str">
            <v>B1</v>
          </cell>
          <cell r="B24" t="str">
            <v>Room Hire</v>
          </cell>
          <cell r="C24" t="str">
            <v>Session</v>
          </cell>
          <cell r="D24">
            <v>15</v>
          </cell>
          <cell r="E24">
            <v>184</v>
          </cell>
          <cell r="F24">
            <v>2760</v>
          </cell>
          <cell r="G24" t="str">
            <v>4 sessions per week x 46 weeks</v>
          </cell>
        </row>
        <row r="25">
          <cell r="A25" t="str">
            <v>B2</v>
          </cell>
          <cell r="B25" t="str">
            <v>Publicity</v>
          </cell>
          <cell r="C25" t="str">
            <v>Lump sum</v>
          </cell>
          <cell r="D25">
            <v>740</v>
          </cell>
          <cell r="E25">
            <v>1</v>
          </cell>
          <cell r="F25">
            <v>740</v>
          </cell>
          <cell r="G25" t="str">
            <v>For 2,000 Leaflets and 100 posters, per quotation</v>
          </cell>
        </row>
        <row r="26">
          <cell r="A26" t="str">
            <v>B3</v>
          </cell>
          <cell r="B26" t="str">
            <v xml:space="preserve">Helpline telephone </v>
          </cell>
          <cell r="C26" t="str">
            <v>Month</v>
          </cell>
          <cell r="D26">
            <v>90</v>
          </cell>
          <cell r="E26">
            <v>10</v>
          </cell>
          <cell r="F26">
            <v>900</v>
          </cell>
          <cell r="G26" t="str">
            <v>Estimate for advice line</v>
          </cell>
        </row>
        <row r="27">
          <cell r="A27" t="str">
            <v>B4</v>
          </cell>
          <cell r="B27" t="str">
            <v>Books, manuals, publications</v>
          </cell>
          <cell r="C27" t="str">
            <v>Lump sum</v>
          </cell>
          <cell r="D27">
            <v>425</v>
          </cell>
          <cell r="E27">
            <v>1</v>
          </cell>
          <cell r="F27">
            <v>425</v>
          </cell>
          <cell r="G27" t="str">
            <v>Estimate, for the Advice Service resources library</v>
          </cell>
        </row>
        <row r="28">
          <cell r="A28" t="str">
            <v>B5</v>
          </cell>
          <cell r="B28" t="str">
            <v>Training materials</v>
          </cell>
          <cell r="C28" t="str">
            <v>Month</v>
          </cell>
          <cell r="D28">
            <v>70</v>
          </cell>
          <cell r="E28">
            <v>10</v>
          </cell>
          <cell r="F28">
            <v>700</v>
          </cell>
          <cell r="G28" t="str">
            <v>Estimate for advice leaflets, photocopies</v>
          </cell>
        </row>
        <row r="29">
          <cell r="A29" t="str">
            <v>B6</v>
          </cell>
          <cell r="B29" t="str">
            <v>Evaluation</v>
          </cell>
          <cell r="C29" t="str">
            <v>Lump sum</v>
          </cell>
          <cell r="D29">
            <v>450</v>
          </cell>
          <cell r="E29">
            <v>1</v>
          </cell>
          <cell r="F29">
            <v>450</v>
          </cell>
          <cell r="G29" t="str">
            <v>Estimate</v>
          </cell>
        </row>
        <row r="31">
          <cell r="A31" t="str">
            <v>C</v>
          </cell>
          <cell r="B31" t="str">
            <v>Capital Equipment</v>
          </cell>
          <cell r="F31">
            <v>2395</v>
          </cell>
        </row>
        <row r="32">
          <cell r="A32" t="str">
            <v>C1</v>
          </cell>
          <cell r="B32" t="str">
            <v>Computer equipment</v>
          </cell>
          <cell r="C32" t="str">
            <v>Item</v>
          </cell>
          <cell r="D32">
            <v>2395</v>
          </cell>
          <cell r="E32">
            <v>1</v>
          </cell>
          <cell r="F32">
            <v>2395</v>
          </cell>
          <cell r="G32" t="str">
            <v>For Desktop PC, printer, UPS and software as per quotation</v>
          </cell>
        </row>
        <row r="34">
          <cell r="A34" t="str">
            <v>D</v>
          </cell>
          <cell r="B34" t="str">
            <v>Project Support Costs</v>
          </cell>
          <cell r="F34">
            <v>16052.4</v>
          </cell>
        </row>
        <row r="35">
          <cell r="A35" t="str">
            <v>D1</v>
          </cell>
          <cell r="B35" t="str">
            <v>Programme administration</v>
          </cell>
          <cell r="C35" t="str">
            <v>Lump sum</v>
          </cell>
          <cell r="D35">
            <v>2918.4</v>
          </cell>
          <cell r="E35">
            <v>1</v>
          </cell>
          <cell r="F35">
            <v>2918.4</v>
          </cell>
          <cell r="G35" t="str">
            <v>Contribution to rent, utilities, telephone/fax, etc. @ 40% of total</v>
          </cell>
        </row>
        <row r="36">
          <cell r="A36" t="str">
            <v>D2</v>
          </cell>
          <cell r="B36" t="str">
            <v>Support staff</v>
          </cell>
          <cell r="C36" t="str">
            <v>Lump sum</v>
          </cell>
          <cell r="D36">
            <v>3942</v>
          </cell>
          <cell r="E36">
            <v>1</v>
          </cell>
          <cell r="F36">
            <v>3942</v>
          </cell>
          <cell r="G36" t="str">
            <v>40% time spent on LAS project</v>
          </cell>
        </row>
        <row r="37">
          <cell r="A37" t="str">
            <v>D3</v>
          </cell>
          <cell r="B37" t="str">
            <v>Vehicle &amp; equipment</v>
          </cell>
          <cell r="C37" t="str">
            <v>Lump sum</v>
          </cell>
          <cell r="D37">
            <v>1848</v>
          </cell>
          <cell r="E37">
            <v>1</v>
          </cell>
          <cell r="F37">
            <v>1848</v>
          </cell>
          <cell r="G37" t="str">
            <v>Contribution to capital equipment costs @40%</v>
          </cell>
        </row>
        <row r="38">
          <cell r="A38" t="str">
            <v>D4</v>
          </cell>
          <cell r="B38" t="str">
            <v>Project equipment</v>
          </cell>
          <cell r="C38" t="str">
            <v>Lump sum</v>
          </cell>
          <cell r="D38">
            <v>7344</v>
          </cell>
          <cell r="E38">
            <v>1</v>
          </cell>
          <cell r="F38">
            <v>7344</v>
          </cell>
          <cell r="G38" t="str">
            <v>Contribution to capital vehicle costs @40%</v>
          </cell>
        </row>
        <row r="40">
          <cell r="B40" t="str">
            <v>TOTAL</v>
          </cell>
          <cell r="F40">
            <v>42581.4</v>
          </cell>
        </row>
      </sheetData>
      <sheetData sheetId="13"/>
      <sheetData sheetId="14"/>
      <sheetData sheetId="15"/>
      <sheetData sheetId="1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HSC project budget"/>
      <sheetName val="HSC budget rpt"/>
      <sheetName val="HSC Balance sht"/>
      <sheetName val="HSC I&amp;E"/>
      <sheetName val="HSC Balance sht (2)"/>
      <sheetName val="HSC I&amp;E (2)"/>
    </sheetNames>
    <sheetDataSet>
      <sheetData sheetId="0">
        <row r="1">
          <cell r="L1">
            <v>110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egacy Consolidated"/>
      <sheetName val="LAS Budget Worksheet"/>
      <sheetName val="#REF"/>
    </sheetNames>
    <sheetDataSet>
      <sheetData sheetId="0">
        <row r="18">
          <cell r="I18">
            <v>111700</v>
          </cell>
        </row>
        <row r="54">
          <cell r="H54">
            <v>40131</v>
          </cell>
          <cell r="I54">
            <v>107576</v>
          </cell>
        </row>
      </sheetData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ashflow completed"/>
      <sheetName val="Acorns blank cashflow"/>
    </sheetNames>
    <sheetDataSet>
      <sheetData sheetId="0">
        <row r="1">
          <cell r="A1" t="str">
            <v>CASHFLOW FORECAST - Acorns Pre-School Group</v>
          </cell>
          <cell r="L1" t="str">
            <v>[Suggested Answer]</v>
          </cell>
        </row>
        <row r="2">
          <cell r="A2" t="str">
            <v>[All figures in US$]</v>
          </cell>
        </row>
        <row r="3">
          <cell r="A3" t="str">
            <v>Months:</v>
          </cell>
          <cell r="B3" t="str">
            <v>Jan</v>
          </cell>
          <cell r="C3" t="str">
            <v>Feb</v>
          </cell>
          <cell r="D3" t="str">
            <v>Mar</v>
          </cell>
          <cell r="E3" t="str">
            <v>Apr</v>
          </cell>
          <cell r="F3" t="str">
            <v>May</v>
          </cell>
          <cell r="G3" t="str">
            <v>Jun</v>
          </cell>
          <cell r="H3" t="str">
            <v>Jul</v>
          </cell>
          <cell r="I3" t="str">
            <v>Aug</v>
          </cell>
          <cell r="J3" t="str">
            <v>Sep</v>
          </cell>
          <cell r="K3" t="str">
            <v>Oct</v>
          </cell>
          <cell r="L3" t="str">
            <v>Nov</v>
          </cell>
          <cell r="M3" t="str">
            <v>Dec</v>
          </cell>
          <cell r="N3" t="str">
            <v>TOTAL</v>
          </cell>
        </row>
        <row r="4">
          <cell r="A4" t="str">
            <v>Receipts</v>
          </cell>
        </row>
        <row r="5">
          <cell r="A5" t="str">
            <v>Fees</v>
          </cell>
          <cell r="B5">
            <v>2400</v>
          </cell>
          <cell r="E5">
            <v>2400</v>
          </cell>
          <cell r="J5">
            <v>2400</v>
          </cell>
          <cell r="M5">
            <v>800</v>
          </cell>
          <cell r="N5">
            <v>8000</v>
          </cell>
        </row>
        <row r="6">
          <cell r="A6" t="str">
            <v>DFID Grant</v>
          </cell>
          <cell r="I6">
            <v>4000</v>
          </cell>
          <cell r="N6">
            <v>4000</v>
          </cell>
        </row>
        <row r="7">
          <cell r="A7" t="str">
            <v>Fundraising</v>
          </cell>
          <cell r="L7">
            <v>1000</v>
          </cell>
          <cell r="N7">
            <v>1000</v>
          </cell>
        </row>
        <row r="8">
          <cell r="A8" t="str">
            <v>Bank Interest</v>
          </cell>
          <cell r="M8">
            <v>50</v>
          </cell>
          <cell r="N8">
            <v>50</v>
          </cell>
        </row>
        <row r="9">
          <cell r="A9" t="str">
            <v>A.  Total Receipts</v>
          </cell>
          <cell r="B9">
            <v>2400</v>
          </cell>
          <cell r="C9">
            <v>0</v>
          </cell>
          <cell r="D9">
            <v>0</v>
          </cell>
          <cell r="E9">
            <v>2400</v>
          </cell>
          <cell r="F9">
            <v>0</v>
          </cell>
          <cell r="G9">
            <v>0</v>
          </cell>
          <cell r="H9">
            <v>0</v>
          </cell>
          <cell r="I9">
            <v>4000</v>
          </cell>
          <cell r="J9">
            <v>2400</v>
          </cell>
          <cell r="K9">
            <v>0</v>
          </cell>
          <cell r="L9">
            <v>1000</v>
          </cell>
          <cell r="M9">
            <v>850</v>
          </cell>
          <cell r="N9">
            <v>13050</v>
          </cell>
        </row>
        <row r="10">
          <cell r="A10" t="str">
            <v>Payments</v>
          </cell>
        </row>
        <row r="11">
          <cell r="A11" t="str">
            <v>Computer</v>
          </cell>
          <cell r="J11">
            <v>3000</v>
          </cell>
          <cell r="N11">
            <v>3000</v>
          </cell>
        </row>
        <row r="12">
          <cell r="A12" t="str">
            <v>Salaries (all)</v>
          </cell>
          <cell r="B12">
            <v>200</v>
          </cell>
          <cell r="C12">
            <v>200</v>
          </cell>
          <cell r="D12">
            <v>200</v>
          </cell>
          <cell r="E12">
            <v>200</v>
          </cell>
          <cell r="F12">
            <v>200</v>
          </cell>
          <cell r="G12">
            <v>200</v>
          </cell>
          <cell r="H12">
            <v>350</v>
          </cell>
          <cell r="I12">
            <v>350</v>
          </cell>
          <cell r="J12">
            <v>350</v>
          </cell>
          <cell r="K12">
            <v>350</v>
          </cell>
          <cell r="L12">
            <v>350</v>
          </cell>
          <cell r="M12">
            <v>350</v>
          </cell>
          <cell r="N12">
            <v>3300</v>
          </cell>
        </row>
        <row r="13">
          <cell r="A13" t="str">
            <v>Rent and utilities</v>
          </cell>
          <cell r="B13">
            <v>600</v>
          </cell>
          <cell r="E13">
            <v>600</v>
          </cell>
          <cell r="H13">
            <v>600</v>
          </cell>
          <cell r="K13">
            <v>600</v>
          </cell>
          <cell r="N13">
            <v>2400</v>
          </cell>
        </row>
        <row r="14">
          <cell r="A14" t="str">
            <v>Insurance</v>
          </cell>
          <cell r="E14">
            <v>500</v>
          </cell>
          <cell r="N14">
            <v>500</v>
          </cell>
        </row>
        <row r="15">
          <cell r="A15" t="str">
            <v>Materials</v>
          </cell>
          <cell r="B15">
            <v>500</v>
          </cell>
          <cell r="E15">
            <v>125</v>
          </cell>
          <cell r="H15">
            <v>250</v>
          </cell>
          <cell r="K15">
            <v>125</v>
          </cell>
          <cell r="N15">
            <v>1000</v>
          </cell>
        </row>
        <row r="16">
          <cell r="A16" t="str">
            <v>Office Supplies</v>
          </cell>
          <cell r="B16">
            <v>100</v>
          </cell>
          <cell r="C16">
            <v>100</v>
          </cell>
          <cell r="D16">
            <v>100</v>
          </cell>
          <cell r="E16">
            <v>100</v>
          </cell>
          <cell r="F16">
            <v>100</v>
          </cell>
          <cell r="G16">
            <v>100</v>
          </cell>
          <cell r="H16">
            <v>100</v>
          </cell>
          <cell r="I16">
            <v>100</v>
          </cell>
          <cell r="J16">
            <v>100</v>
          </cell>
          <cell r="K16">
            <v>100</v>
          </cell>
          <cell r="L16">
            <v>100</v>
          </cell>
          <cell r="M16">
            <v>100</v>
          </cell>
          <cell r="N16">
            <v>1200</v>
          </cell>
        </row>
        <row r="17">
          <cell r="A17" t="str">
            <v>Audit fee</v>
          </cell>
          <cell r="F17">
            <v>250</v>
          </cell>
          <cell r="N17">
            <v>250</v>
          </cell>
        </row>
        <row r="18">
          <cell r="A18" t="str">
            <v>Food</v>
          </cell>
          <cell r="B18">
            <v>100</v>
          </cell>
          <cell r="C18">
            <v>100</v>
          </cell>
          <cell r="D18">
            <v>100</v>
          </cell>
          <cell r="E18">
            <v>100</v>
          </cell>
          <cell r="F18">
            <v>100</v>
          </cell>
          <cell r="G18">
            <v>100</v>
          </cell>
          <cell r="H18">
            <v>100</v>
          </cell>
          <cell r="I18">
            <v>0</v>
          </cell>
          <cell r="J18">
            <v>100</v>
          </cell>
          <cell r="K18">
            <v>100</v>
          </cell>
          <cell r="L18">
            <v>100</v>
          </cell>
          <cell r="M18">
            <v>200</v>
          </cell>
          <cell r="N18">
            <v>1200</v>
          </cell>
        </row>
        <row r="19">
          <cell r="A19" t="str">
            <v>B. Total Payments</v>
          </cell>
          <cell r="B19">
            <v>1500</v>
          </cell>
          <cell r="C19">
            <v>400</v>
          </cell>
          <cell r="D19">
            <v>400</v>
          </cell>
          <cell r="E19">
            <v>1625</v>
          </cell>
          <cell r="F19">
            <v>650</v>
          </cell>
          <cell r="G19">
            <v>400</v>
          </cell>
          <cell r="H19">
            <v>1400</v>
          </cell>
          <cell r="I19">
            <v>450</v>
          </cell>
          <cell r="J19">
            <v>3550</v>
          </cell>
          <cell r="K19">
            <v>1275</v>
          </cell>
          <cell r="L19">
            <v>550</v>
          </cell>
          <cell r="M19">
            <v>650</v>
          </cell>
          <cell r="N19">
            <v>12850</v>
          </cell>
        </row>
        <row r="20">
          <cell r="A20" t="str">
            <v>C.  Net Cashflow for month</v>
          </cell>
          <cell r="B20">
            <v>900</v>
          </cell>
          <cell r="C20">
            <v>-400</v>
          </cell>
          <cell r="D20">
            <v>-400</v>
          </cell>
          <cell r="E20">
            <v>775</v>
          </cell>
          <cell r="F20">
            <v>-650</v>
          </cell>
          <cell r="G20">
            <v>-400</v>
          </cell>
          <cell r="H20">
            <v>-1400</v>
          </cell>
          <cell r="I20">
            <v>3550</v>
          </cell>
          <cell r="J20">
            <v>-1150</v>
          </cell>
          <cell r="K20">
            <v>-1275</v>
          </cell>
          <cell r="L20">
            <v>450</v>
          </cell>
          <cell r="M20">
            <v>200</v>
          </cell>
        </row>
        <row r="21">
          <cell r="A21" t="str">
            <v>D.  Cash Balance B/F</v>
          </cell>
          <cell r="B21">
            <v>250</v>
          </cell>
          <cell r="C21">
            <v>1150</v>
          </cell>
          <cell r="D21">
            <v>750</v>
          </cell>
          <cell r="E21">
            <v>350</v>
          </cell>
          <cell r="F21">
            <v>1125</v>
          </cell>
          <cell r="G21">
            <v>475</v>
          </cell>
          <cell r="H21">
            <v>75</v>
          </cell>
          <cell r="I21">
            <v>-1325</v>
          </cell>
          <cell r="J21">
            <v>2225</v>
          </cell>
          <cell r="K21">
            <v>1075</v>
          </cell>
          <cell r="L21">
            <v>-200</v>
          </cell>
          <cell r="M21">
            <v>250</v>
          </cell>
        </row>
        <row r="23">
          <cell r="A23" t="str">
            <v>E.  Cash Balance (C/F)</v>
          </cell>
          <cell r="B23">
            <v>1150</v>
          </cell>
          <cell r="C23">
            <v>750</v>
          </cell>
          <cell r="D23">
            <v>350</v>
          </cell>
          <cell r="E23">
            <v>1125</v>
          </cell>
          <cell r="F23">
            <v>475</v>
          </cell>
          <cell r="G23">
            <v>75</v>
          </cell>
          <cell r="H23">
            <v>-1325</v>
          </cell>
          <cell r="I23">
            <v>2225</v>
          </cell>
          <cell r="J23">
            <v>1075</v>
          </cell>
          <cell r="K23">
            <v>-200</v>
          </cell>
          <cell r="L23">
            <v>250</v>
          </cell>
          <cell r="M23">
            <v>450</v>
          </cell>
        </row>
      </sheetData>
      <sheetData sheetId="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C Book exercise"/>
      <sheetName val="PC Book answer"/>
      <sheetName val="Bankbook ex"/>
      <sheetName val="Bankbook completed"/>
      <sheetName val="R&amp;P"/>
    </sheetNames>
    <sheetDataSet>
      <sheetData sheetId="0"/>
      <sheetData sheetId="1"/>
      <sheetData sheetId="2"/>
      <sheetData sheetId="3">
        <row r="3">
          <cell r="A3" t="str">
            <v xml:space="preserve">ANALYSED CASH BOOK – RECEIPTS PAGE </v>
          </cell>
        </row>
        <row r="4">
          <cell r="A4" t="str">
            <v>LEGACY PROJECT US DOLLAR CHEQUE ACCOUNT</v>
          </cell>
          <cell r="E4" t="str">
            <v xml:space="preserve">MONTH: August 200x     </v>
          </cell>
          <cell r="I4" t="str">
            <v>B</v>
          </cell>
        </row>
        <row r="6">
          <cell r="A6">
            <v>1</v>
          </cell>
          <cell r="B6">
            <v>2</v>
          </cell>
          <cell r="C6">
            <v>3</v>
          </cell>
          <cell r="D6">
            <v>4</v>
          </cell>
          <cell r="E6">
            <v>5</v>
          </cell>
          <cell r="F6">
            <v>6</v>
          </cell>
          <cell r="G6">
            <v>7</v>
          </cell>
          <cell r="H6">
            <v>8</v>
          </cell>
          <cell r="I6">
            <v>9</v>
          </cell>
        </row>
        <row r="7">
          <cell r="A7" t="str">
            <v>DETAILS OF MONEY RECEIVED</v>
          </cell>
          <cell r="E7" t="str">
            <v>ANALYSIS OF RECEIPT</v>
          </cell>
        </row>
        <row r="8">
          <cell r="A8" t="str">
            <v>Date</v>
          </cell>
          <cell r="B8" t="str">
            <v xml:space="preserve">Description </v>
          </cell>
          <cell r="C8" t="str">
            <v>Receipt No.</v>
          </cell>
          <cell r="D8" t="str">
            <v>Amount</v>
          </cell>
          <cell r="E8" t="str">
            <v>USAID</v>
          </cell>
          <cell r="F8" t="str">
            <v>Bilance</v>
          </cell>
          <cell r="G8" t="str">
            <v>Donations</v>
          </cell>
          <cell r="H8" t="str">
            <v>Fees</v>
          </cell>
          <cell r="I8" t="str">
            <v>Other</v>
          </cell>
        </row>
        <row r="9">
          <cell r="D9" t="str">
            <v>$</v>
          </cell>
          <cell r="E9" t="str">
            <v>Grant</v>
          </cell>
          <cell r="F9" t="str">
            <v>Grant</v>
          </cell>
          <cell r="I9" t="str">
            <v>(specify)</v>
          </cell>
        </row>
        <row r="10">
          <cell r="E10">
            <v>1020</v>
          </cell>
          <cell r="F10">
            <v>1030</v>
          </cell>
          <cell r="G10">
            <v>1110</v>
          </cell>
          <cell r="H10">
            <v>1120</v>
          </cell>
        </row>
        <row r="11">
          <cell r="A11">
            <v>37477</v>
          </cell>
          <cell r="B11" t="str">
            <v>Course fees for August workshop</v>
          </cell>
          <cell r="C11">
            <v>19</v>
          </cell>
          <cell r="D11">
            <v>200</v>
          </cell>
          <cell r="H11">
            <v>200</v>
          </cell>
        </row>
        <row r="12">
          <cell r="A12">
            <v>37487</v>
          </cell>
          <cell r="B12" t="str">
            <v>Cash donation from clients</v>
          </cell>
          <cell r="C12">
            <v>20</v>
          </cell>
          <cell r="D12">
            <v>18</v>
          </cell>
          <cell r="G12">
            <v>18</v>
          </cell>
        </row>
        <row r="13">
          <cell r="A13">
            <v>37488</v>
          </cell>
          <cell r="B13" t="str">
            <v xml:space="preserve">USAID grant </v>
          </cell>
          <cell r="C13">
            <v>21</v>
          </cell>
          <cell r="D13">
            <v>24500</v>
          </cell>
          <cell r="E13">
            <v>24500</v>
          </cell>
        </row>
        <row r="14">
          <cell r="A14">
            <v>37493</v>
          </cell>
          <cell r="B14" t="str">
            <v>Consultancy fee</v>
          </cell>
          <cell r="C14">
            <v>22</v>
          </cell>
          <cell r="D14">
            <v>150</v>
          </cell>
          <cell r="H14">
            <v>150</v>
          </cell>
        </row>
        <row r="15">
          <cell r="A15">
            <v>37499</v>
          </cell>
          <cell r="B15" t="str">
            <v>Public donation</v>
          </cell>
          <cell r="C15">
            <v>23</v>
          </cell>
          <cell r="D15">
            <v>15</v>
          </cell>
          <cell r="G15">
            <v>15</v>
          </cell>
        </row>
        <row r="27">
          <cell r="A27" t="str">
            <v>TOTAL RECEIPTS:</v>
          </cell>
          <cell r="D27">
            <v>24883</v>
          </cell>
          <cell r="E27">
            <v>24500</v>
          </cell>
          <cell r="F27">
            <v>0</v>
          </cell>
          <cell r="G27">
            <v>33</v>
          </cell>
          <cell r="H27">
            <v>350</v>
          </cell>
          <cell r="I27">
            <v>0</v>
          </cell>
        </row>
        <row r="28">
          <cell r="A28" t="str">
            <v>Plus: Bank balance brought forward from last month:</v>
          </cell>
          <cell r="D28">
            <v>425</v>
          </cell>
        </row>
        <row r="29">
          <cell r="A29" t="str">
            <v>Less: payments made during the month:</v>
          </cell>
          <cell r="D29">
            <v>-2821.3299999999995</v>
          </cell>
        </row>
        <row r="30">
          <cell r="A30" t="str">
            <v>Balance to be carried forward to next month:</v>
          </cell>
          <cell r="D30">
            <v>22486.670000000002</v>
          </cell>
        </row>
      </sheetData>
      <sheetData sheetId="4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 of Accounts"/>
      <sheetName val="Bad budget eg"/>
      <sheetName val="Good budget eg"/>
      <sheetName val=" LAS Budget worksheet blank"/>
      <sheetName val=" LAS Project Budget"/>
      <sheetName val="Cons. budget Legacy"/>
      <sheetName val="Completed BHC Budget"/>
      <sheetName val="Cashflow ex."/>
      <sheetName val="Cashflow answer"/>
      <sheetName val="PC Book exercise"/>
      <sheetName val="PC Book answer"/>
      <sheetName val="Bankbook"/>
      <sheetName val="Bank rec figs"/>
      <sheetName val="Apportion results"/>
      <sheetName val="Budget Mon Blank"/>
      <sheetName val="Budget Mon complete"/>
      <sheetName val="Forecast ex.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A"/>
      <sheetName val="LAS"/>
      <sheetName val="GAT"/>
      <sheetName val="Cons"/>
      <sheetName val="CS"/>
      <sheetName val="Consolidated budget"/>
      <sheetName val="Apportioned budget"/>
      <sheetName val="Income budget"/>
      <sheetName val="Cashflow Structure"/>
      <sheetName val="Cashflow - Complete"/>
      <sheetName val="USAID Budget"/>
      <sheetName val="BHC Budget"/>
      <sheetName val="Funding grid"/>
      <sheetName val="CB1 (2)"/>
      <sheetName val="CB1"/>
      <sheetName val="CB2"/>
      <sheetName val="CB3"/>
      <sheetName val="PC1"/>
      <sheetName val="PC2"/>
      <sheetName val="RP1"/>
      <sheetName val="IE1"/>
      <sheetName val="Actuals worksheet1"/>
    </sheetNames>
    <sheetDataSet>
      <sheetData sheetId="0"/>
      <sheetData sheetId="1"/>
      <sheetData sheetId="2"/>
      <sheetData sheetId="3">
        <row r="31">
          <cell r="F31">
            <v>16052.4</v>
          </cell>
        </row>
      </sheetData>
      <sheetData sheetId="4">
        <row r="26">
          <cell r="F26">
            <v>8026.2</v>
          </cell>
        </row>
      </sheetData>
      <sheetData sheetId="5">
        <row r="9">
          <cell r="F9">
            <v>9855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pportion results2"/>
    </sheetNames>
    <sheetDataSet>
      <sheetData sheetId="0">
        <row r="11">
          <cell r="K11">
            <v>492000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A"/>
      <sheetName val="LAS"/>
      <sheetName val="GAT"/>
      <sheetName val="Cons"/>
      <sheetName val="CS"/>
      <sheetName val="Consolidated budget"/>
      <sheetName val="Apportioned budget"/>
      <sheetName val="Income budget"/>
      <sheetName val="Cashflow Structure"/>
      <sheetName val="Cashflow - Complete"/>
      <sheetName val="USAID Budget"/>
      <sheetName val="BHC Budget"/>
      <sheetName val="Funding grid"/>
      <sheetName val="CB1 (2)"/>
      <sheetName val="CB1"/>
      <sheetName val="CB2"/>
      <sheetName val="CB3"/>
      <sheetName val="PC1"/>
      <sheetName val="PC2"/>
      <sheetName val="RP1"/>
      <sheetName val="IE1"/>
      <sheetName val="Actuals worksheet1"/>
    </sheetNames>
    <sheetDataSet>
      <sheetData sheetId="0"/>
      <sheetData sheetId="1"/>
      <sheetData sheetId="2"/>
      <sheetData sheetId="3"/>
      <sheetData sheetId="4"/>
      <sheetData sheetId="5">
        <row r="9">
          <cell r="F9">
            <v>9855</v>
          </cell>
        </row>
        <row r="21">
          <cell r="F21">
            <v>7296</v>
          </cell>
        </row>
        <row r="34">
          <cell r="F34">
            <v>4620</v>
          </cell>
        </row>
        <row r="42">
          <cell r="F42">
            <v>18360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COA"/>
      <sheetName val="LAS"/>
      <sheetName val="GAT"/>
      <sheetName val="Cons"/>
      <sheetName val="CS"/>
      <sheetName val="Consolidated budget"/>
      <sheetName val="Apportioned budget"/>
      <sheetName val="Income budget"/>
      <sheetName val="Cashflow Structure"/>
      <sheetName val="Cashflow - Complete"/>
      <sheetName val="USAID Budget"/>
      <sheetName val="BHC Budget"/>
      <sheetName val="Funding grid"/>
      <sheetName val="CB1 (2)"/>
      <sheetName val="CB1"/>
      <sheetName val="CB2"/>
      <sheetName val="CB3"/>
      <sheetName val="PC1"/>
      <sheetName val="PC2"/>
      <sheetName val="RP1"/>
      <sheetName val="IE1"/>
      <sheetName val="Actuals worksheet1"/>
    </sheetNames>
    <sheetDataSet>
      <sheetData sheetId="0"/>
      <sheetData sheetId="1"/>
      <sheetData sheetId="2"/>
      <sheetData sheetId="3"/>
      <sheetData sheetId="4"/>
      <sheetData sheetId="5">
        <row r="9">
          <cell r="F9">
            <v>9855</v>
          </cell>
        </row>
        <row r="21">
          <cell r="F21">
            <v>7296</v>
          </cell>
        </row>
        <row r="34">
          <cell r="F34">
            <v>4620</v>
          </cell>
        </row>
        <row r="42">
          <cell r="F42">
            <v>18360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143"/>
  <sheetViews>
    <sheetView tabSelected="1" showOutlineSymbols="0" topLeftCell="A19" zoomScale="75" zoomScaleNormal="75" zoomScaleSheetLayoutView="100" zoomScalePageLayoutView="50" workbookViewId="0">
      <selection activeCell="I24" sqref="I24"/>
    </sheetView>
  </sheetViews>
  <sheetFormatPr defaultColWidth="11.140625" defaultRowHeight="16.5" x14ac:dyDescent="0.3"/>
  <cols>
    <col min="1" max="1" width="11.140625" style="3" customWidth="1"/>
    <col min="2" max="2" width="59.7109375" style="3" customWidth="1"/>
    <col min="3" max="3" width="13.28515625" style="3" customWidth="1"/>
    <col min="4" max="4" width="16" style="24" customWidth="1"/>
    <col min="5" max="5" width="16.7109375" style="25" customWidth="1"/>
    <col min="6" max="6" width="20.85546875" style="2" customWidth="1"/>
    <col min="7" max="7" width="63.7109375" style="2" customWidth="1"/>
    <col min="8" max="8" width="1.85546875" style="206" customWidth="1"/>
    <col min="9" max="9" width="21.7109375" style="164" customWidth="1"/>
    <col min="10" max="10" width="32.42578125" style="164" customWidth="1"/>
    <col min="11" max="11" width="62.42578125" style="167" customWidth="1"/>
    <col min="12" max="14" width="11.140625" style="3" customWidth="1"/>
    <col min="15" max="16384" width="11.140625" style="3"/>
  </cols>
  <sheetData>
    <row r="1" spans="1:11" ht="67.5" customHeight="1" thickBot="1" x14ac:dyDescent="0.35">
      <c r="A1" s="162" t="s">
        <v>54</v>
      </c>
      <c r="B1" s="89"/>
      <c r="C1" s="89"/>
      <c r="D1" s="89"/>
      <c r="E1" s="89"/>
      <c r="F1" s="89"/>
      <c r="G1" s="90"/>
      <c r="H1" s="200"/>
      <c r="I1" s="174" t="s">
        <v>55</v>
      </c>
      <c r="J1" s="175"/>
      <c r="K1" s="175"/>
    </row>
    <row r="2" spans="1:11" ht="138.75" customHeight="1" thickBot="1" x14ac:dyDescent="0.35">
      <c r="A2" s="163" t="s">
        <v>75</v>
      </c>
      <c r="B2" s="91"/>
      <c r="C2" s="91"/>
      <c r="D2" s="91"/>
      <c r="E2" s="91"/>
      <c r="F2" s="91"/>
      <c r="G2" s="92"/>
      <c r="H2" s="201"/>
      <c r="I2" s="240" t="s">
        <v>76</v>
      </c>
      <c r="J2" s="241"/>
      <c r="K2" s="241"/>
    </row>
    <row r="3" spans="1:11" ht="39" customHeight="1" thickBot="1" x14ac:dyDescent="0.35">
      <c r="A3" s="93" t="s">
        <v>43</v>
      </c>
      <c r="B3" s="94"/>
      <c r="C3" s="94"/>
      <c r="D3" s="94"/>
      <c r="E3" s="94"/>
      <c r="F3" s="94"/>
      <c r="G3" s="95"/>
      <c r="H3" s="202"/>
      <c r="I3" s="246"/>
      <c r="J3" s="246"/>
      <c r="K3" s="246"/>
    </row>
    <row r="4" spans="1:11" ht="26.25" customHeight="1" x14ac:dyDescent="0.3">
      <c r="A4" s="70" t="s">
        <v>44</v>
      </c>
      <c r="B4" s="71"/>
      <c r="C4" s="86" t="s">
        <v>41</v>
      </c>
      <c r="D4" s="87"/>
      <c r="E4" s="87"/>
      <c r="F4" s="87"/>
      <c r="G4" s="88"/>
      <c r="H4" s="203"/>
      <c r="I4" s="247" t="s">
        <v>74</v>
      </c>
      <c r="J4" s="248"/>
      <c r="K4" s="248"/>
    </row>
    <row r="5" spans="1:11" ht="24.75" customHeight="1" x14ac:dyDescent="0.3">
      <c r="A5" s="30" t="s">
        <v>45</v>
      </c>
      <c r="B5" s="37"/>
      <c r="C5" s="86" t="s">
        <v>41</v>
      </c>
      <c r="D5" s="87"/>
      <c r="E5" s="87"/>
      <c r="F5" s="87"/>
      <c r="G5" s="88"/>
      <c r="H5" s="203"/>
      <c r="I5" s="248"/>
      <c r="J5" s="248"/>
      <c r="K5" s="248"/>
    </row>
    <row r="6" spans="1:11" ht="23.25" customHeight="1" x14ac:dyDescent="0.3">
      <c r="A6" s="4" t="s">
        <v>0</v>
      </c>
      <c r="B6" s="38"/>
      <c r="C6" s="86" t="s">
        <v>41</v>
      </c>
      <c r="D6" s="87"/>
      <c r="E6" s="87"/>
      <c r="F6" s="87"/>
      <c r="G6" s="88"/>
      <c r="H6" s="203"/>
      <c r="I6" s="248"/>
      <c r="J6" s="248"/>
      <c r="K6" s="248"/>
    </row>
    <row r="7" spans="1:11" ht="24" customHeight="1" x14ac:dyDescent="0.3">
      <c r="A7" s="5" t="s">
        <v>1</v>
      </c>
      <c r="B7" s="39"/>
      <c r="C7" s="86" t="s">
        <v>41</v>
      </c>
      <c r="D7" s="87"/>
      <c r="E7" s="87"/>
      <c r="F7" s="87"/>
      <c r="G7" s="88"/>
      <c r="H7" s="203"/>
      <c r="I7" s="248"/>
      <c r="J7" s="248"/>
      <c r="K7" s="248"/>
    </row>
    <row r="8" spans="1:11" ht="23.25" customHeight="1" x14ac:dyDescent="0.3">
      <c r="A8" s="5" t="s">
        <v>5</v>
      </c>
      <c r="B8" s="39"/>
      <c r="C8" s="86" t="s">
        <v>41</v>
      </c>
      <c r="D8" s="87"/>
      <c r="E8" s="87"/>
      <c r="F8" s="87"/>
      <c r="G8" s="88"/>
      <c r="H8" s="203"/>
      <c r="I8" s="248"/>
      <c r="J8" s="248"/>
      <c r="K8" s="248"/>
    </row>
    <row r="9" spans="1:11" ht="25.5" customHeight="1" thickBot="1" x14ac:dyDescent="0.35">
      <c r="A9" s="57" t="s">
        <v>37</v>
      </c>
      <c r="B9" s="40"/>
      <c r="C9" s="86" t="s">
        <v>41</v>
      </c>
      <c r="D9" s="87"/>
      <c r="E9" s="87"/>
      <c r="F9" s="87"/>
      <c r="G9" s="88"/>
      <c r="H9" s="203"/>
      <c r="I9" s="248"/>
      <c r="J9" s="248"/>
      <c r="K9" s="248"/>
    </row>
    <row r="10" spans="1:11" ht="24" customHeight="1" thickBot="1" x14ac:dyDescent="0.35">
      <c r="A10" s="60"/>
      <c r="B10" s="59"/>
      <c r="C10" s="96"/>
      <c r="D10" s="96"/>
      <c r="E10" s="59"/>
      <c r="F10" s="59"/>
      <c r="G10" s="179"/>
      <c r="H10" s="204"/>
      <c r="I10" s="246"/>
      <c r="J10" s="246"/>
      <c r="K10" s="249"/>
    </row>
    <row r="11" spans="1:11" ht="31.5" customHeight="1" thickBot="1" x14ac:dyDescent="0.35">
      <c r="A11" s="97" t="s">
        <v>46</v>
      </c>
      <c r="B11" s="94"/>
      <c r="C11" s="94"/>
      <c r="D11" s="94"/>
      <c r="E11" s="94"/>
      <c r="F11" s="94"/>
      <c r="G11" s="98"/>
      <c r="H11" s="202"/>
      <c r="I11" s="97" t="s">
        <v>53</v>
      </c>
      <c r="J11" s="94"/>
      <c r="K11" s="94"/>
    </row>
    <row r="12" spans="1:11" s="61" customFormat="1" ht="39" customHeight="1" x14ac:dyDescent="0.2">
      <c r="A12" s="99" t="s">
        <v>2</v>
      </c>
      <c r="B12" s="100" t="s">
        <v>3</v>
      </c>
      <c r="C12" s="101"/>
      <c r="D12" s="101"/>
      <c r="E12" s="102"/>
      <c r="F12" s="103" t="s">
        <v>23</v>
      </c>
      <c r="G12" s="180" t="s">
        <v>9</v>
      </c>
      <c r="H12" s="205"/>
      <c r="I12" s="194" t="s">
        <v>58</v>
      </c>
      <c r="J12" s="225" t="s">
        <v>52</v>
      </c>
      <c r="K12" s="251" t="s">
        <v>56</v>
      </c>
    </row>
    <row r="13" spans="1:11" ht="21" customHeight="1" x14ac:dyDescent="0.3">
      <c r="A13" s="31">
        <v>1</v>
      </c>
      <c r="B13" s="85" t="s">
        <v>21</v>
      </c>
      <c r="C13" s="104"/>
      <c r="D13" s="104"/>
      <c r="E13" s="105"/>
      <c r="F13" s="58"/>
      <c r="G13" s="181"/>
      <c r="I13" s="235"/>
      <c r="J13" s="250">
        <f>F13-I13</f>
        <v>0</v>
      </c>
      <c r="K13" s="253"/>
    </row>
    <row r="14" spans="1:11" ht="25.15" customHeight="1" x14ac:dyDescent="0.3">
      <c r="A14" s="32"/>
      <c r="B14" s="85" t="s">
        <v>18</v>
      </c>
      <c r="C14" s="104"/>
      <c r="D14" s="104"/>
      <c r="E14" s="105"/>
      <c r="F14" s="58"/>
      <c r="G14" s="182" t="s">
        <v>42</v>
      </c>
      <c r="H14" s="207"/>
      <c r="I14" s="235"/>
      <c r="J14" s="250">
        <f>F14-I14</f>
        <v>0</v>
      </c>
      <c r="K14" s="253" t="s">
        <v>59</v>
      </c>
    </row>
    <row r="15" spans="1:11" ht="22.5" customHeight="1" x14ac:dyDescent="0.3">
      <c r="A15" s="36"/>
      <c r="B15" s="72"/>
      <c r="C15" s="73"/>
      <c r="D15" s="74"/>
      <c r="E15" s="75"/>
      <c r="F15" s="62"/>
      <c r="G15" s="184"/>
      <c r="H15" s="208"/>
      <c r="I15" s="195"/>
      <c r="J15" s="165"/>
      <c r="K15" s="252"/>
    </row>
    <row r="16" spans="1:11" ht="24" customHeight="1" thickBot="1" x14ac:dyDescent="0.35">
      <c r="A16" s="41"/>
      <c r="B16" s="106" t="s">
        <v>22</v>
      </c>
      <c r="C16" s="42"/>
      <c r="D16" s="43"/>
      <c r="E16" s="44"/>
      <c r="F16" s="107">
        <f>SUM(F13:F14)</f>
        <v>0</v>
      </c>
      <c r="G16" s="183"/>
      <c r="H16" s="209"/>
      <c r="I16" s="196">
        <f>SUM(I13:I14)</f>
        <v>0</v>
      </c>
      <c r="J16" s="176">
        <f>SUM(J13:J14)</f>
        <v>0</v>
      </c>
      <c r="K16" s="177"/>
    </row>
    <row r="17" spans="1:11" x14ac:dyDescent="0.3">
      <c r="I17" s="167"/>
      <c r="J17" s="167"/>
    </row>
    <row r="18" spans="1:11" ht="17.25" thickBot="1" x14ac:dyDescent="0.35">
      <c r="I18" s="167"/>
      <c r="J18" s="167"/>
    </row>
    <row r="19" spans="1:11" ht="33" customHeight="1" thickBot="1" x14ac:dyDescent="0.35">
      <c r="A19" s="108" t="s">
        <v>47</v>
      </c>
      <c r="B19" s="109"/>
      <c r="C19" s="109"/>
      <c r="D19" s="109"/>
      <c r="E19" s="109"/>
      <c r="F19" s="109"/>
      <c r="G19" s="109"/>
      <c r="H19" s="210"/>
      <c r="I19" s="108" t="s">
        <v>57</v>
      </c>
      <c r="J19" s="109"/>
      <c r="K19" s="109"/>
    </row>
    <row r="20" spans="1:11" s="61" customFormat="1" ht="39" customHeight="1" x14ac:dyDescent="0.2">
      <c r="A20" s="110" t="s">
        <v>2</v>
      </c>
      <c r="B20" s="111" t="s">
        <v>3</v>
      </c>
      <c r="C20" s="111" t="s">
        <v>6</v>
      </c>
      <c r="D20" s="112" t="s">
        <v>7</v>
      </c>
      <c r="E20" s="103" t="s">
        <v>8</v>
      </c>
      <c r="F20" s="103" t="s">
        <v>24</v>
      </c>
      <c r="G20" s="180" t="s">
        <v>9</v>
      </c>
      <c r="H20" s="205"/>
      <c r="I20" s="194" t="s">
        <v>24</v>
      </c>
      <c r="J20" s="225" t="s">
        <v>52</v>
      </c>
      <c r="K20" s="178" t="s">
        <v>56</v>
      </c>
    </row>
    <row r="21" spans="1:11" ht="21" customHeight="1" x14ac:dyDescent="0.3">
      <c r="A21" s="113">
        <v>1</v>
      </c>
      <c r="B21" s="114" t="s">
        <v>64</v>
      </c>
      <c r="C21" s="115"/>
      <c r="D21" s="115"/>
      <c r="E21" s="115"/>
      <c r="F21" s="115"/>
      <c r="G21" s="116"/>
      <c r="H21" s="211"/>
      <c r="I21" s="114"/>
      <c r="J21" s="115"/>
      <c r="K21" s="115"/>
    </row>
    <row r="22" spans="1:11" ht="21" customHeight="1" x14ac:dyDescent="0.3">
      <c r="A22" s="117"/>
      <c r="B22" s="118"/>
      <c r="C22" s="119"/>
      <c r="D22" s="119"/>
      <c r="E22" s="119"/>
      <c r="F22" s="119"/>
      <c r="G22" s="120"/>
      <c r="H22" s="211"/>
      <c r="I22" s="118"/>
      <c r="J22" s="119"/>
      <c r="K22" s="119"/>
    </row>
    <row r="23" spans="1:11" ht="31.5" customHeight="1" x14ac:dyDescent="0.3">
      <c r="A23" s="63"/>
      <c r="B23" s="45" t="s">
        <v>10</v>
      </c>
      <c r="C23" s="46">
        <v>1</v>
      </c>
      <c r="D23" s="47">
        <v>12</v>
      </c>
      <c r="E23" s="48">
        <v>100</v>
      </c>
      <c r="F23" s="121">
        <f>C23*D23*E23</f>
        <v>1200</v>
      </c>
      <c r="G23" s="185" t="s">
        <v>25</v>
      </c>
      <c r="H23" s="212"/>
      <c r="I23" s="233">
        <v>1000</v>
      </c>
      <c r="J23" s="121">
        <f>F23-I23</f>
        <v>200</v>
      </c>
      <c r="K23" s="226" t="s">
        <v>60</v>
      </c>
    </row>
    <row r="24" spans="1:11" ht="36" customHeight="1" x14ac:dyDescent="0.3">
      <c r="A24" s="64"/>
      <c r="B24" s="52" t="s">
        <v>11</v>
      </c>
      <c r="C24" s="49">
        <v>1</v>
      </c>
      <c r="D24" s="50">
        <v>8</v>
      </c>
      <c r="E24" s="51">
        <v>50</v>
      </c>
      <c r="F24" s="121">
        <f t="shared" ref="F23:F27" si="0">C24*D24*E24</f>
        <v>400</v>
      </c>
      <c r="G24" s="186" t="s">
        <v>20</v>
      </c>
      <c r="H24" s="212"/>
      <c r="I24" s="233">
        <v>450</v>
      </c>
      <c r="J24" s="121">
        <f>F24-I24</f>
        <v>-50</v>
      </c>
      <c r="K24" s="227" t="s">
        <v>61</v>
      </c>
    </row>
    <row r="25" spans="1:11" ht="23.25" customHeight="1" x14ac:dyDescent="0.3">
      <c r="A25" s="64"/>
      <c r="B25" s="6"/>
      <c r="C25" s="7"/>
      <c r="D25" s="8"/>
      <c r="E25" s="9"/>
      <c r="F25" s="122">
        <f t="shared" si="0"/>
        <v>0</v>
      </c>
      <c r="G25" s="187"/>
      <c r="H25" s="213"/>
      <c r="I25" s="233"/>
      <c r="J25" s="121">
        <f t="shared" ref="J24:J27" si="1">F25-I25</f>
        <v>0</v>
      </c>
      <c r="K25" s="227"/>
    </row>
    <row r="26" spans="1:11" ht="23.25" customHeight="1" x14ac:dyDescent="0.3">
      <c r="A26" s="64"/>
      <c r="B26" s="6"/>
      <c r="C26" s="7"/>
      <c r="D26" s="8"/>
      <c r="E26" s="9"/>
      <c r="F26" s="122">
        <f t="shared" si="0"/>
        <v>0</v>
      </c>
      <c r="G26" s="187"/>
      <c r="H26" s="213"/>
      <c r="I26" s="233"/>
      <c r="J26" s="121">
        <f t="shared" si="1"/>
        <v>0</v>
      </c>
      <c r="K26" s="227"/>
    </row>
    <row r="27" spans="1:11" ht="23.25" customHeight="1" x14ac:dyDescent="0.3">
      <c r="A27" s="64"/>
      <c r="B27" s="6"/>
      <c r="C27" s="7"/>
      <c r="D27" s="8"/>
      <c r="E27" s="9"/>
      <c r="F27" s="122">
        <f t="shared" si="0"/>
        <v>0</v>
      </c>
      <c r="G27" s="187"/>
      <c r="H27" s="213"/>
      <c r="I27" s="233"/>
      <c r="J27" s="121">
        <f t="shared" si="1"/>
        <v>0</v>
      </c>
      <c r="K27" s="227"/>
    </row>
    <row r="28" spans="1:11" ht="24" customHeight="1" x14ac:dyDescent="0.3">
      <c r="A28" s="35"/>
      <c r="B28" s="76" t="s">
        <v>19</v>
      </c>
      <c r="C28" s="77"/>
      <c r="D28" s="78"/>
      <c r="E28" s="79"/>
      <c r="F28" s="123">
        <f>SUM(F23:F27)</f>
        <v>1600</v>
      </c>
      <c r="G28" s="123"/>
      <c r="H28" s="204"/>
      <c r="I28" s="197">
        <f>SUM(I23:I27)</f>
        <v>1450</v>
      </c>
      <c r="J28" s="123">
        <f>SUM(J23:J27)</f>
        <v>150</v>
      </c>
      <c r="K28" s="123"/>
    </row>
    <row r="29" spans="1:11" ht="21" customHeight="1" x14ac:dyDescent="0.3">
      <c r="A29" s="113">
        <v>2</v>
      </c>
      <c r="B29" s="124" t="s">
        <v>48</v>
      </c>
      <c r="C29" s="125"/>
      <c r="D29" s="125"/>
      <c r="E29" s="125"/>
      <c r="F29" s="125"/>
      <c r="G29" s="126"/>
      <c r="H29" s="214"/>
      <c r="I29" s="114"/>
      <c r="J29" s="115"/>
      <c r="K29" s="115"/>
    </row>
    <row r="30" spans="1:11" ht="21" customHeight="1" x14ac:dyDescent="0.3">
      <c r="A30" s="117"/>
      <c r="B30" s="127"/>
      <c r="C30" s="128"/>
      <c r="D30" s="128"/>
      <c r="E30" s="128"/>
      <c r="F30" s="128"/>
      <c r="G30" s="129"/>
      <c r="H30" s="214"/>
      <c r="I30" s="118"/>
      <c r="J30" s="119"/>
      <c r="K30" s="119"/>
    </row>
    <row r="31" spans="1:11" ht="23.25" customHeight="1" x14ac:dyDescent="0.3">
      <c r="A31" s="63"/>
      <c r="B31" s="53" t="s">
        <v>38</v>
      </c>
      <c r="C31" s="46">
        <v>1</v>
      </c>
      <c r="D31" s="47">
        <v>2</v>
      </c>
      <c r="E31" s="48">
        <v>50</v>
      </c>
      <c r="F31" s="121">
        <f t="shared" ref="F31:F56" si="2">C31*D31*E31</f>
        <v>100</v>
      </c>
      <c r="G31" s="185" t="s">
        <v>39</v>
      </c>
      <c r="H31" s="212"/>
      <c r="I31" s="233">
        <v>150</v>
      </c>
      <c r="J31" s="121">
        <f>F31-I31</f>
        <v>-50</v>
      </c>
      <c r="K31" s="226" t="s">
        <v>62</v>
      </c>
    </row>
    <row r="32" spans="1:11" ht="23.25" customHeight="1" x14ac:dyDescent="0.3">
      <c r="A32" s="64"/>
      <c r="B32" s="54"/>
      <c r="C32" s="7"/>
      <c r="D32" s="8"/>
      <c r="E32" s="9"/>
      <c r="F32" s="130">
        <f t="shared" si="2"/>
        <v>0</v>
      </c>
      <c r="G32" s="187"/>
      <c r="H32" s="213"/>
      <c r="I32" s="234"/>
      <c r="J32" s="121">
        <f t="shared" ref="J32:J35" si="3">F32-I32</f>
        <v>0</v>
      </c>
      <c r="K32" s="227"/>
    </row>
    <row r="33" spans="1:11" ht="23.25" customHeight="1" x14ac:dyDescent="0.3">
      <c r="A33" s="64"/>
      <c r="B33" s="11"/>
      <c r="C33" s="7"/>
      <c r="D33" s="8"/>
      <c r="E33" s="9"/>
      <c r="F33" s="130">
        <f t="shared" si="2"/>
        <v>0</v>
      </c>
      <c r="G33" s="187"/>
      <c r="H33" s="213"/>
      <c r="I33" s="234"/>
      <c r="J33" s="121">
        <f t="shared" si="3"/>
        <v>0</v>
      </c>
      <c r="K33" s="227"/>
    </row>
    <row r="34" spans="1:11" ht="23.25" customHeight="1" x14ac:dyDescent="0.3">
      <c r="A34" s="64"/>
      <c r="B34" s="11"/>
      <c r="C34" s="7"/>
      <c r="D34" s="8"/>
      <c r="E34" s="9"/>
      <c r="F34" s="130">
        <f t="shared" si="2"/>
        <v>0</v>
      </c>
      <c r="G34" s="187"/>
      <c r="H34" s="213"/>
      <c r="I34" s="234"/>
      <c r="J34" s="121">
        <f t="shared" si="3"/>
        <v>0</v>
      </c>
      <c r="K34" s="227"/>
    </row>
    <row r="35" spans="1:11" ht="23.25" customHeight="1" x14ac:dyDescent="0.3">
      <c r="A35" s="64"/>
      <c r="B35" s="11"/>
      <c r="C35" s="7"/>
      <c r="D35" s="8"/>
      <c r="E35" s="9"/>
      <c r="F35" s="130">
        <f t="shared" si="2"/>
        <v>0</v>
      </c>
      <c r="G35" s="187"/>
      <c r="H35" s="213"/>
      <c r="I35" s="234"/>
      <c r="J35" s="121">
        <f t="shared" si="3"/>
        <v>0</v>
      </c>
      <c r="K35" s="227"/>
    </row>
    <row r="36" spans="1:11" ht="23.25" customHeight="1" x14ac:dyDescent="0.3">
      <c r="A36" s="35"/>
      <c r="B36" s="76" t="s">
        <v>19</v>
      </c>
      <c r="C36" s="77"/>
      <c r="D36" s="78"/>
      <c r="E36" s="79"/>
      <c r="F36" s="131">
        <f>SUM(F31:F35)</f>
        <v>100</v>
      </c>
      <c r="G36" s="123"/>
      <c r="H36" s="213"/>
      <c r="I36" s="197">
        <f>SUM(I31:I35)</f>
        <v>150</v>
      </c>
      <c r="J36" s="123">
        <f>SUM(J31:J35)</f>
        <v>-50</v>
      </c>
      <c r="K36" s="123"/>
    </row>
    <row r="37" spans="1:11" ht="21" customHeight="1" x14ac:dyDescent="0.3">
      <c r="A37" s="113">
        <v>3</v>
      </c>
      <c r="B37" s="124" t="s">
        <v>49</v>
      </c>
      <c r="C37" s="125"/>
      <c r="D37" s="125"/>
      <c r="E37" s="125"/>
      <c r="F37" s="125"/>
      <c r="G37" s="126"/>
      <c r="H37" s="214"/>
      <c r="I37" s="114"/>
      <c r="J37" s="115"/>
      <c r="K37" s="115"/>
    </row>
    <row r="38" spans="1:11" ht="21" customHeight="1" x14ac:dyDescent="0.3">
      <c r="A38" s="117"/>
      <c r="B38" s="127"/>
      <c r="C38" s="128"/>
      <c r="D38" s="128"/>
      <c r="E38" s="128"/>
      <c r="F38" s="128"/>
      <c r="G38" s="129"/>
      <c r="H38" s="214"/>
      <c r="I38" s="118"/>
      <c r="J38" s="119"/>
      <c r="K38" s="119"/>
    </row>
    <row r="39" spans="1:11" ht="21.75" customHeight="1" x14ac:dyDescent="0.3">
      <c r="A39" s="65"/>
      <c r="B39" s="53" t="s">
        <v>26</v>
      </c>
      <c r="C39" s="46">
        <v>35</v>
      </c>
      <c r="D39" s="47">
        <v>3</v>
      </c>
      <c r="E39" s="48">
        <v>15</v>
      </c>
      <c r="F39" s="121">
        <f t="shared" si="2"/>
        <v>1575</v>
      </c>
      <c r="G39" s="188" t="s">
        <v>27</v>
      </c>
      <c r="H39" s="215"/>
      <c r="I39" s="233">
        <v>1530</v>
      </c>
      <c r="J39" s="121">
        <f>F39-I39</f>
        <v>45</v>
      </c>
      <c r="K39" s="228" t="s">
        <v>70</v>
      </c>
    </row>
    <row r="40" spans="1:11" ht="24" customHeight="1" x14ac:dyDescent="0.3">
      <c r="A40" s="66"/>
      <c r="B40" s="53" t="s">
        <v>28</v>
      </c>
      <c r="C40" s="49">
        <v>50</v>
      </c>
      <c r="D40" s="50">
        <v>1</v>
      </c>
      <c r="E40" s="51">
        <v>20</v>
      </c>
      <c r="F40" s="132">
        <f t="shared" si="2"/>
        <v>1000</v>
      </c>
      <c r="G40" s="189" t="s">
        <v>65</v>
      </c>
      <c r="H40" s="215"/>
      <c r="I40" s="234">
        <v>1000</v>
      </c>
      <c r="J40" s="121">
        <f t="shared" ref="J40:J46" si="4">F40-I40</f>
        <v>0</v>
      </c>
      <c r="K40" s="229" t="s">
        <v>71</v>
      </c>
    </row>
    <row r="41" spans="1:11" ht="24" customHeight="1" x14ac:dyDescent="0.3">
      <c r="A41" s="66"/>
      <c r="B41" s="11"/>
      <c r="C41" s="7"/>
      <c r="D41" s="8"/>
      <c r="E41" s="9"/>
      <c r="F41" s="130">
        <f t="shared" si="2"/>
        <v>0</v>
      </c>
      <c r="G41" s="190"/>
      <c r="H41" s="216"/>
      <c r="I41" s="234"/>
      <c r="J41" s="121">
        <f t="shared" si="4"/>
        <v>0</v>
      </c>
      <c r="K41" s="229"/>
    </row>
    <row r="42" spans="1:11" ht="24" customHeight="1" x14ac:dyDescent="0.3">
      <c r="A42" s="66"/>
      <c r="B42" s="11"/>
      <c r="C42" s="7"/>
      <c r="D42" s="8"/>
      <c r="E42" s="9"/>
      <c r="F42" s="130">
        <f t="shared" si="2"/>
        <v>0</v>
      </c>
      <c r="G42" s="3"/>
      <c r="H42" s="217"/>
      <c r="I42" s="234"/>
      <c r="J42" s="121">
        <f t="shared" si="4"/>
        <v>0</v>
      </c>
      <c r="K42" s="230"/>
    </row>
    <row r="43" spans="1:11" ht="24" customHeight="1" x14ac:dyDescent="0.3">
      <c r="A43" s="66"/>
      <c r="B43" s="11"/>
      <c r="C43" s="7"/>
      <c r="D43" s="8"/>
      <c r="E43" s="9"/>
      <c r="F43" s="130">
        <f t="shared" si="2"/>
        <v>0</v>
      </c>
      <c r="G43" s="181"/>
      <c r="I43" s="234"/>
      <c r="J43" s="121">
        <f t="shared" si="4"/>
        <v>0</v>
      </c>
      <c r="K43" s="231"/>
    </row>
    <row r="44" spans="1:11" ht="24" customHeight="1" x14ac:dyDescent="0.3">
      <c r="A44" s="66"/>
      <c r="B44" s="11"/>
      <c r="C44" s="7"/>
      <c r="D44" s="8"/>
      <c r="E44" s="9"/>
      <c r="F44" s="130">
        <f t="shared" si="2"/>
        <v>0</v>
      </c>
      <c r="G44" s="190"/>
      <c r="H44" s="216"/>
      <c r="I44" s="234"/>
      <c r="J44" s="121">
        <f t="shared" si="4"/>
        <v>0</v>
      </c>
      <c r="K44" s="229"/>
    </row>
    <row r="45" spans="1:11" ht="24" customHeight="1" x14ac:dyDescent="0.3">
      <c r="A45" s="66"/>
      <c r="B45" s="11"/>
      <c r="C45" s="7"/>
      <c r="D45" s="8"/>
      <c r="E45" s="9"/>
      <c r="F45" s="130">
        <f t="shared" si="2"/>
        <v>0</v>
      </c>
      <c r="G45" s="190"/>
      <c r="H45" s="216"/>
      <c r="I45" s="234"/>
      <c r="J45" s="121">
        <f t="shared" si="4"/>
        <v>0</v>
      </c>
      <c r="K45" s="229"/>
    </row>
    <row r="46" spans="1:11" ht="24" customHeight="1" x14ac:dyDescent="0.3">
      <c r="A46" s="66"/>
      <c r="B46" s="11"/>
      <c r="C46" s="7"/>
      <c r="D46" s="8"/>
      <c r="E46" s="9"/>
      <c r="F46" s="130">
        <f t="shared" si="2"/>
        <v>0</v>
      </c>
      <c r="G46" s="190"/>
      <c r="H46" s="216"/>
      <c r="I46" s="234"/>
      <c r="J46" s="121">
        <f t="shared" si="4"/>
        <v>0</v>
      </c>
      <c r="K46" s="229"/>
    </row>
    <row r="47" spans="1:11" ht="24" customHeight="1" x14ac:dyDescent="0.3">
      <c r="A47" s="34"/>
      <c r="B47" s="80" t="s">
        <v>19</v>
      </c>
      <c r="C47" s="81"/>
      <c r="D47" s="82"/>
      <c r="E47" s="83"/>
      <c r="F47" s="131">
        <f>SUM(F39:F46)</f>
        <v>2575</v>
      </c>
      <c r="G47" s="123"/>
      <c r="H47" s="216"/>
      <c r="I47" s="197">
        <f>SUM(I39:I46)</f>
        <v>2530</v>
      </c>
      <c r="J47" s="123">
        <f>SUM(J39:J46)</f>
        <v>45</v>
      </c>
      <c r="K47" s="123"/>
    </row>
    <row r="48" spans="1:11" ht="21" customHeight="1" x14ac:dyDescent="0.3">
      <c r="A48" s="113">
        <v>4</v>
      </c>
      <c r="B48" s="124" t="s">
        <v>50</v>
      </c>
      <c r="C48" s="133"/>
      <c r="D48" s="133"/>
      <c r="E48" s="133"/>
      <c r="F48" s="133"/>
      <c r="G48" s="134"/>
      <c r="H48" s="218"/>
      <c r="I48" s="114"/>
      <c r="J48" s="115"/>
      <c r="K48" s="115"/>
    </row>
    <row r="49" spans="1:11" ht="21" customHeight="1" x14ac:dyDescent="0.3">
      <c r="A49" s="117"/>
      <c r="B49" s="135"/>
      <c r="C49" s="136"/>
      <c r="D49" s="136"/>
      <c r="E49" s="136"/>
      <c r="F49" s="136"/>
      <c r="G49" s="137"/>
      <c r="H49" s="218"/>
      <c r="I49" s="118"/>
      <c r="J49" s="119"/>
      <c r="K49" s="119"/>
    </row>
    <row r="50" spans="1:11" ht="24.75" customHeight="1" x14ac:dyDescent="0.3">
      <c r="A50" s="65"/>
      <c r="B50" s="10" t="s">
        <v>34</v>
      </c>
      <c r="C50" s="13">
        <v>2</v>
      </c>
      <c r="D50" s="14">
        <v>1</v>
      </c>
      <c r="E50" s="15">
        <v>5</v>
      </c>
      <c r="F50" s="121">
        <f t="shared" si="2"/>
        <v>10</v>
      </c>
      <c r="G50" s="188" t="s">
        <v>35</v>
      </c>
      <c r="H50" s="215"/>
      <c r="I50" s="233">
        <v>10</v>
      </c>
      <c r="J50" s="121">
        <f t="shared" ref="J50:J56" si="5">F50-I50</f>
        <v>0</v>
      </c>
      <c r="K50" s="228"/>
    </row>
    <row r="51" spans="1:11" ht="25.5" customHeight="1" x14ac:dyDescent="0.3">
      <c r="A51" s="66"/>
      <c r="B51" s="11"/>
      <c r="C51" s="7"/>
      <c r="D51" s="8"/>
      <c r="E51" s="9"/>
      <c r="F51" s="130">
        <f t="shared" si="2"/>
        <v>0</v>
      </c>
      <c r="G51" s="191"/>
      <c r="H51" s="219"/>
      <c r="I51" s="234"/>
      <c r="J51" s="121">
        <f t="shared" si="5"/>
        <v>0</v>
      </c>
      <c r="K51" s="232"/>
    </row>
    <row r="52" spans="1:11" ht="25.5" customHeight="1" x14ac:dyDescent="0.3">
      <c r="A52" s="66"/>
      <c r="B52" s="11"/>
      <c r="C52" s="7"/>
      <c r="D52" s="8"/>
      <c r="E52" s="9"/>
      <c r="F52" s="130">
        <f t="shared" si="2"/>
        <v>0</v>
      </c>
      <c r="G52" s="191"/>
      <c r="H52" s="219"/>
      <c r="I52" s="234"/>
      <c r="J52" s="121">
        <f t="shared" si="5"/>
        <v>0</v>
      </c>
      <c r="K52" s="232"/>
    </row>
    <row r="53" spans="1:11" ht="24.75" customHeight="1" x14ac:dyDescent="0.3">
      <c r="A53" s="66"/>
      <c r="B53" s="11"/>
      <c r="C53" s="7"/>
      <c r="D53" s="8"/>
      <c r="E53" s="9"/>
      <c r="F53" s="130">
        <f t="shared" si="2"/>
        <v>0</v>
      </c>
      <c r="G53" s="191"/>
      <c r="H53" s="219"/>
      <c r="I53" s="234"/>
      <c r="J53" s="121">
        <f t="shared" si="5"/>
        <v>0</v>
      </c>
      <c r="K53" s="232"/>
    </row>
    <row r="54" spans="1:11" ht="24.75" customHeight="1" x14ac:dyDescent="0.3">
      <c r="A54" s="67"/>
      <c r="B54" s="12"/>
      <c r="C54" s="17"/>
      <c r="D54" s="18"/>
      <c r="E54" s="9"/>
      <c r="F54" s="130">
        <f t="shared" si="2"/>
        <v>0</v>
      </c>
      <c r="G54" s="191"/>
      <c r="H54" s="219"/>
      <c r="I54" s="234"/>
      <c r="J54" s="121">
        <f t="shared" si="5"/>
        <v>0</v>
      </c>
      <c r="K54" s="232"/>
    </row>
    <row r="55" spans="1:11" ht="24.75" customHeight="1" x14ac:dyDescent="0.3">
      <c r="A55" s="67"/>
      <c r="B55" s="12"/>
      <c r="C55" s="17"/>
      <c r="D55" s="18"/>
      <c r="E55" s="9"/>
      <c r="F55" s="130">
        <f t="shared" si="2"/>
        <v>0</v>
      </c>
      <c r="G55" s="191"/>
      <c r="H55" s="219"/>
      <c r="I55" s="234"/>
      <c r="J55" s="121">
        <f>F55-I55</f>
        <v>0</v>
      </c>
      <c r="K55" s="232"/>
    </row>
    <row r="56" spans="1:11" ht="24.75" customHeight="1" x14ac:dyDescent="0.3">
      <c r="A56" s="67"/>
      <c r="B56" s="12"/>
      <c r="C56" s="17"/>
      <c r="D56" s="18"/>
      <c r="E56" s="9"/>
      <c r="F56" s="130">
        <f t="shared" si="2"/>
        <v>0</v>
      </c>
      <c r="G56" s="191"/>
      <c r="H56" s="219"/>
      <c r="I56" s="234"/>
      <c r="J56" s="121">
        <f t="shared" si="5"/>
        <v>0</v>
      </c>
      <c r="K56" s="232"/>
    </row>
    <row r="57" spans="1:11" ht="24" customHeight="1" x14ac:dyDescent="0.3">
      <c r="A57" s="34"/>
      <c r="B57" s="80" t="s">
        <v>19</v>
      </c>
      <c r="C57" s="82"/>
      <c r="D57" s="81"/>
      <c r="E57" s="79"/>
      <c r="F57" s="131">
        <f>SUM(F50:F56)</f>
        <v>10</v>
      </c>
      <c r="G57" s="123"/>
      <c r="H57" s="219"/>
      <c r="I57" s="197">
        <f>SUM(I50:I56)</f>
        <v>10</v>
      </c>
      <c r="J57" s="123">
        <f>SUM(J50:J56)</f>
        <v>0</v>
      </c>
      <c r="K57" s="123"/>
    </row>
    <row r="58" spans="1:11" ht="28.5" customHeight="1" x14ac:dyDescent="0.3">
      <c r="A58" s="33"/>
      <c r="B58" s="19" t="s">
        <v>4</v>
      </c>
      <c r="C58" s="20"/>
      <c r="D58" s="21"/>
      <c r="E58" s="22"/>
      <c r="F58" s="23">
        <f>F28+F36+F47+F57</f>
        <v>4285</v>
      </c>
      <c r="G58" s="192"/>
      <c r="H58" s="213"/>
      <c r="I58" s="198">
        <f>I28+I36+I47+I57</f>
        <v>4140</v>
      </c>
      <c r="J58" s="168">
        <f>J28+J36+J47+J57</f>
        <v>145</v>
      </c>
      <c r="K58" s="169"/>
    </row>
    <row r="59" spans="1:11" ht="24" customHeight="1" x14ac:dyDescent="0.3">
      <c r="A59" s="113">
        <v>5</v>
      </c>
      <c r="B59" s="124" t="s">
        <v>51</v>
      </c>
      <c r="C59" s="125"/>
      <c r="D59" s="125"/>
      <c r="E59" s="125"/>
      <c r="F59" s="125"/>
      <c r="G59" s="126"/>
      <c r="H59" s="214"/>
      <c r="I59" s="114"/>
      <c r="J59" s="115"/>
      <c r="K59" s="115"/>
    </row>
    <row r="60" spans="1:11" ht="18" customHeight="1" x14ac:dyDescent="0.3">
      <c r="A60" s="117"/>
      <c r="B60" s="127"/>
      <c r="C60" s="128"/>
      <c r="D60" s="128"/>
      <c r="E60" s="128"/>
      <c r="F60" s="128"/>
      <c r="G60" s="129"/>
      <c r="H60" s="214"/>
      <c r="I60" s="118"/>
      <c r="J60" s="119"/>
      <c r="K60" s="119"/>
    </row>
    <row r="61" spans="1:11" ht="22.5" customHeight="1" x14ac:dyDescent="0.3">
      <c r="A61" s="65"/>
      <c r="B61" s="10" t="s">
        <v>12</v>
      </c>
      <c r="C61" s="13">
        <v>1</v>
      </c>
      <c r="D61" s="14">
        <v>4</v>
      </c>
      <c r="E61" s="15">
        <v>50</v>
      </c>
      <c r="F61" s="122">
        <f>C61*D61*E61</f>
        <v>200</v>
      </c>
      <c r="G61" s="188" t="s">
        <v>36</v>
      </c>
      <c r="H61" s="215"/>
      <c r="I61" s="233">
        <v>210</v>
      </c>
      <c r="J61" s="121">
        <f t="shared" ref="J61:J68" si="6">F61-I61</f>
        <v>-10</v>
      </c>
      <c r="K61" s="228" t="s">
        <v>72</v>
      </c>
    </row>
    <row r="62" spans="1:11" ht="22.5" customHeight="1" x14ac:dyDescent="0.3">
      <c r="A62" s="66"/>
      <c r="B62" s="11" t="s">
        <v>13</v>
      </c>
      <c r="C62" s="7"/>
      <c r="D62" s="8"/>
      <c r="E62" s="9"/>
      <c r="F62" s="130">
        <f t="shared" ref="F62:F68" si="7">C62*D62*E62</f>
        <v>0</v>
      </c>
      <c r="G62" s="190"/>
      <c r="H62" s="216"/>
      <c r="I62" s="234"/>
      <c r="J62" s="121">
        <f t="shared" si="6"/>
        <v>0</v>
      </c>
      <c r="K62" s="229"/>
    </row>
    <row r="63" spans="1:11" ht="22.5" customHeight="1" x14ac:dyDescent="0.3">
      <c r="A63" s="66"/>
      <c r="B63" s="11" t="s">
        <v>14</v>
      </c>
      <c r="C63" s="7"/>
      <c r="D63" s="8"/>
      <c r="E63" s="9"/>
      <c r="F63" s="130">
        <f t="shared" si="7"/>
        <v>0</v>
      </c>
      <c r="G63" s="190"/>
      <c r="H63" s="216"/>
      <c r="I63" s="234"/>
      <c r="J63" s="121">
        <f t="shared" si="6"/>
        <v>0</v>
      </c>
      <c r="K63" s="229"/>
    </row>
    <row r="64" spans="1:11" ht="22.5" customHeight="1" x14ac:dyDescent="0.3">
      <c r="A64" s="66"/>
      <c r="B64" s="11" t="s">
        <v>33</v>
      </c>
      <c r="C64" s="7"/>
      <c r="D64" s="8"/>
      <c r="E64" s="9"/>
      <c r="F64" s="130">
        <f t="shared" si="7"/>
        <v>0</v>
      </c>
      <c r="G64" s="190"/>
      <c r="H64" s="216"/>
      <c r="I64" s="234"/>
      <c r="J64" s="121">
        <f t="shared" si="6"/>
        <v>0</v>
      </c>
      <c r="K64" s="229"/>
    </row>
    <row r="65" spans="1:11" ht="22.5" customHeight="1" x14ac:dyDescent="0.3">
      <c r="A65" s="66"/>
      <c r="B65" s="11" t="s">
        <v>63</v>
      </c>
      <c r="C65" s="7"/>
      <c r="D65" s="8"/>
      <c r="E65" s="9"/>
      <c r="F65" s="130">
        <f t="shared" si="7"/>
        <v>0</v>
      </c>
      <c r="G65" s="190"/>
      <c r="H65" s="216"/>
      <c r="I65" s="234"/>
      <c r="J65" s="121">
        <f t="shared" si="6"/>
        <v>0</v>
      </c>
      <c r="K65" s="229"/>
    </row>
    <row r="66" spans="1:11" ht="22.5" customHeight="1" x14ac:dyDescent="0.3">
      <c r="A66" s="66"/>
      <c r="C66" s="7"/>
      <c r="D66" s="8"/>
      <c r="E66" s="9"/>
      <c r="F66" s="130">
        <f t="shared" si="7"/>
        <v>0</v>
      </c>
      <c r="G66" s="190"/>
      <c r="H66" s="216"/>
      <c r="I66" s="234"/>
      <c r="J66" s="121">
        <f t="shared" si="6"/>
        <v>0</v>
      </c>
      <c r="K66" s="229"/>
    </row>
    <row r="67" spans="1:11" ht="22.5" customHeight="1" x14ac:dyDescent="0.3">
      <c r="A67" s="66"/>
      <c r="C67" s="7"/>
      <c r="D67" s="8"/>
      <c r="E67" s="9"/>
      <c r="F67" s="130">
        <f t="shared" si="7"/>
        <v>0</v>
      </c>
      <c r="G67" s="190"/>
      <c r="H67" s="216"/>
      <c r="I67" s="234"/>
      <c r="J67" s="121">
        <f t="shared" si="6"/>
        <v>0</v>
      </c>
      <c r="K67" s="229"/>
    </row>
    <row r="68" spans="1:11" ht="22.5" customHeight="1" x14ac:dyDescent="0.3">
      <c r="A68" s="66"/>
      <c r="B68" s="11"/>
      <c r="C68" s="7"/>
      <c r="D68" s="8"/>
      <c r="E68" s="9"/>
      <c r="F68" s="130">
        <f t="shared" si="7"/>
        <v>0</v>
      </c>
      <c r="G68" s="190"/>
      <c r="H68" s="216"/>
      <c r="I68" s="234"/>
      <c r="J68" s="121">
        <f t="shared" si="6"/>
        <v>0</v>
      </c>
      <c r="K68" s="229"/>
    </row>
    <row r="69" spans="1:11" ht="22.5" customHeight="1" x14ac:dyDescent="0.3">
      <c r="A69" s="34"/>
      <c r="B69" s="80" t="s">
        <v>19</v>
      </c>
      <c r="C69" s="81"/>
      <c r="D69" s="82"/>
      <c r="E69" s="83"/>
      <c r="F69" s="131">
        <f>SUM(F61:F68)</f>
        <v>200</v>
      </c>
      <c r="G69" s="123"/>
      <c r="H69" s="216"/>
      <c r="I69" s="197">
        <f>SUM(I61:I68)</f>
        <v>210</v>
      </c>
      <c r="J69" s="123">
        <f>SUM(J61:J68)</f>
        <v>-10</v>
      </c>
      <c r="K69" s="123"/>
    </row>
    <row r="70" spans="1:11" ht="27.75" customHeight="1" x14ac:dyDescent="0.3">
      <c r="A70" s="33"/>
      <c r="B70" s="19" t="s">
        <v>15</v>
      </c>
      <c r="C70" s="20"/>
      <c r="D70" s="21"/>
      <c r="E70" s="22"/>
      <c r="F70" s="23">
        <f>F69</f>
        <v>200</v>
      </c>
      <c r="G70" s="193" t="str">
        <f>IF(F70&gt;F58*10%, "Unfortunately, your administrative costs have exceeded the 10% threshold", "Your administrative costs are within the 10% threshold")</f>
        <v>Your administrative costs are within the 10% threshold</v>
      </c>
      <c r="H70" s="220"/>
      <c r="I70" s="198">
        <f>I69</f>
        <v>210</v>
      </c>
      <c r="J70" s="168">
        <f>J69</f>
        <v>-10</v>
      </c>
      <c r="K70" s="170" t="str">
        <f>IF(I70&gt;I58*10%, "Unfortunately, your administrative costs have exceeded the 10% threshold", "Your administrative costs are within the 10% threshold")</f>
        <v>Your administrative costs are within the 10% threshold</v>
      </c>
    </row>
    <row r="71" spans="1:11" ht="31.5" customHeight="1" thickBot="1" x14ac:dyDescent="0.35">
      <c r="A71" s="41"/>
      <c r="B71" s="106" t="s">
        <v>40</v>
      </c>
      <c r="C71" s="42"/>
      <c r="D71" s="43"/>
      <c r="E71" s="44"/>
      <c r="F71" s="107">
        <f>F70+F58</f>
        <v>4485</v>
      </c>
      <c r="G71" s="183"/>
      <c r="H71" s="209"/>
      <c r="I71" s="199">
        <f>I70+I58</f>
        <v>4350</v>
      </c>
      <c r="J71" s="166">
        <f>J70+J58</f>
        <v>135</v>
      </c>
      <c r="K71" s="171"/>
    </row>
    <row r="72" spans="1:11" s="138" customFormat="1" ht="25.5" customHeight="1" thickBot="1" x14ac:dyDescent="0.25">
      <c r="H72" s="221"/>
      <c r="I72" s="1"/>
      <c r="J72" s="1"/>
      <c r="K72" s="1"/>
    </row>
    <row r="73" spans="1:11" ht="33.75" customHeight="1" x14ac:dyDescent="0.4">
      <c r="A73" s="236" t="s">
        <v>66</v>
      </c>
      <c r="B73" s="237"/>
      <c r="C73" s="237"/>
      <c r="D73" s="237"/>
      <c r="E73" s="237"/>
      <c r="F73" s="238"/>
      <c r="G73" s="3"/>
      <c r="H73" s="217"/>
      <c r="I73" s="242" t="s">
        <v>73</v>
      </c>
      <c r="J73" s="243"/>
      <c r="K73" s="243"/>
    </row>
    <row r="74" spans="1:11" ht="24.75" customHeight="1" x14ac:dyDescent="0.3">
      <c r="A74" s="139"/>
      <c r="B74" s="140" t="s">
        <v>30</v>
      </c>
      <c r="C74" s="141"/>
      <c r="D74" s="142"/>
      <c r="E74" s="143"/>
      <c r="F74" s="55">
        <f>F16</f>
        <v>0</v>
      </c>
      <c r="G74" s="239" t="s">
        <v>67</v>
      </c>
      <c r="H74" s="217"/>
      <c r="I74" s="244">
        <f>I16</f>
        <v>0</v>
      </c>
      <c r="K74" s="164"/>
    </row>
    <row r="75" spans="1:11" ht="27.75" customHeight="1" thickBot="1" x14ac:dyDescent="0.35">
      <c r="A75" s="144"/>
      <c r="B75" s="145" t="s">
        <v>31</v>
      </c>
      <c r="C75" s="146"/>
      <c r="D75" s="147"/>
      <c r="E75" s="148"/>
      <c r="F75" s="56">
        <f>F71</f>
        <v>4485</v>
      </c>
      <c r="G75" s="239" t="s">
        <v>68</v>
      </c>
      <c r="H75" s="222"/>
      <c r="I75" s="245">
        <f>I71</f>
        <v>4350</v>
      </c>
      <c r="K75" s="164"/>
    </row>
    <row r="76" spans="1:11" ht="28.5" customHeight="1" thickTop="1" x14ac:dyDescent="0.35">
      <c r="A76" s="149"/>
      <c r="B76" s="150" t="s">
        <v>32</v>
      </c>
      <c r="C76" s="150"/>
      <c r="D76" s="151"/>
      <c r="E76" s="152"/>
      <c r="F76" s="254">
        <f>F74-F75</f>
        <v>-4485</v>
      </c>
      <c r="G76" s="239" t="s">
        <v>69</v>
      </c>
      <c r="H76" s="217"/>
      <c r="I76" s="255">
        <f>I74-I75</f>
        <v>-4350</v>
      </c>
      <c r="K76" s="164"/>
    </row>
    <row r="77" spans="1:11" ht="15" customHeight="1" x14ac:dyDescent="0.3">
      <c r="G77" s="27"/>
      <c r="H77" s="222"/>
      <c r="K77" s="164"/>
    </row>
    <row r="78" spans="1:11" ht="15" customHeight="1" x14ac:dyDescent="0.3">
      <c r="G78" s="27"/>
      <c r="H78" s="222"/>
      <c r="K78" s="172"/>
    </row>
    <row r="79" spans="1:11" ht="17.25" thickBot="1" x14ac:dyDescent="0.35">
      <c r="A79" s="26"/>
      <c r="B79" s="26"/>
      <c r="C79" s="2"/>
      <c r="D79" s="27"/>
      <c r="E79" s="28"/>
      <c r="F79" s="27"/>
      <c r="G79" s="16"/>
      <c r="H79" s="223"/>
      <c r="K79" s="173"/>
    </row>
    <row r="80" spans="1:11" x14ac:dyDescent="0.3">
      <c r="A80" s="153" t="s">
        <v>29</v>
      </c>
      <c r="B80" s="153"/>
      <c r="C80" s="28"/>
      <c r="D80" s="68"/>
      <c r="E80" s="28"/>
      <c r="F80" s="27"/>
      <c r="G80" s="16"/>
      <c r="H80" s="223"/>
      <c r="K80" s="173"/>
    </row>
    <row r="81" spans="1:11" ht="29.25" customHeight="1" x14ac:dyDescent="0.3">
      <c r="A81" s="154"/>
      <c r="B81" s="155" t="s">
        <v>16</v>
      </c>
      <c r="C81" s="155"/>
      <c r="D81" s="156" t="s">
        <v>17</v>
      </c>
      <c r="E81" s="157"/>
      <c r="F81" s="158"/>
      <c r="G81" s="3"/>
      <c r="H81" s="217"/>
      <c r="K81" s="164"/>
    </row>
    <row r="82" spans="1:11" ht="30" customHeight="1" x14ac:dyDescent="0.3">
      <c r="A82" s="159"/>
      <c r="B82" s="159"/>
      <c r="C82" s="160"/>
      <c r="D82" s="159"/>
      <c r="E82" s="161"/>
      <c r="F82" s="161"/>
      <c r="G82" s="27"/>
      <c r="H82" s="222"/>
      <c r="K82" s="172"/>
    </row>
    <row r="83" spans="1:11" ht="33" customHeight="1" x14ac:dyDescent="0.3">
      <c r="A83" s="159"/>
      <c r="B83" s="159"/>
      <c r="C83" s="160"/>
      <c r="D83" s="159"/>
      <c r="E83" s="161"/>
      <c r="F83" s="161"/>
      <c r="G83" s="27"/>
      <c r="H83" s="222"/>
      <c r="K83" s="172"/>
    </row>
    <row r="84" spans="1:11" x14ac:dyDescent="0.3">
      <c r="E84" s="28"/>
      <c r="F84" s="27"/>
      <c r="G84" s="84"/>
      <c r="H84" s="224"/>
      <c r="K84" s="84"/>
    </row>
    <row r="85" spans="1:11" ht="36" customHeight="1" x14ac:dyDescent="0.3">
      <c r="E85" s="28"/>
      <c r="F85" s="27"/>
      <c r="G85" s="3"/>
      <c r="H85" s="217"/>
      <c r="K85" s="164"/>
    </row>
    <row r="86" spans="1:11" ht="60.75" customHeight="1" x14ac:dyDescent="0.3">
      <c r="E86" s="28"/>
      <c r="F86" s="27"/>
      <c r="G86" s="3"/>
      <c r="H86" s="217"/>
      <c r="K86" s="164"/>
    </row>
    <row r="87" spans="1:11" x14ac:dyDescent="0.3">
      <c r="D87" s="3"/>
      <c r="E87" s="28"/>
      <c r="F87" s="27"/>
      <c r="G87" s="3"/>
      <c r="H87" s="217"/>
      <c r="K87" s="164"/>
    </row>
    <row r="88" spans="1:11" x14ac:dyDescent="0.3">
      <c r="D88" s="3"/>
      <c r="E88" s="28"/>
      <c r="F88" s="27"/>
      <c r="G88" s="3"/>
      <c r="H88" s="217"/>
      <c r="K88" s="164"/>
    </row>
    <row r="89" spans="1:11" x14ac:dyDescent="0.3">
      <c r="A89" s="26"/>
      <c r="B89" s="26"/>
      <c r="C89" s="29"/>
      <c r="D89" s="28"/>
      <c r="E89" s="28"/>
      <c r="F89" s="27"/>
      <c r="G89" s="3"/>
      <c r="H89" s="217"/>
      <c r="K89" s="164"/>
    </row>
    <row r="90" spans="1:11" x14ac:dyDescent="0.3">
      <c r="A90" s="26"/>
      <c r="B90" s="26"/>
      <c r="C90" s="29"/>
      <c r="D90" s="28"/>
      <c r="E90" s="28"/>
      <c r="F90" s="27"/>
      <c r="G90" s="3"/>
      <c r="H90" s="217"/>
      <c r="K90" s="164"/>
    </row>
    <row r="91" spans="1:11" x14ac:dyDescent="0.3">
      <c r="A91" s="26"/>
      <c r="B91" s="26"/>
      <c r="C91" s="29"/>
      <c r="D91" s="28"/>
      <c r="E91" s="28"/>
      <c r="F91" s="27"/>
      <c r="G91" s="3"/>
      <c r="H91" s="217"/>
      <c r="K91" s="164"/>
    </row>
    <row r="92" spans="1:11" x14ac:dyDescent="0.3">
      <c r="A92" s="26"/>
      <c r="B92" s="26"/>
      <c r="C92" s="29"/>
      <c r="D92" s="28"/>
      <c r="E92" s="28"/>
      <c r="F92" s="27"/>
      <c r="G92" s="3"/>
      <c r="H92" s="217"/>
      <c r="K92" s="164"/>
    </row>
    <row r="93" spans="1:11" x14ac:dyDescent="0.3">
      <c r="A93" s="26"/>
      <c r="B93" s="26"/>
      <c r="C93" s="29"/>
      <c r="D93" s="28"/>
      <c r="E93" s="28"/>
      <c r="F93" s="27"/>
      <c r="G93" s="3"/>
      <c r="H93" s="217"/>
      <c r="K93" s="164"/>
    </row>
    <row r="94" spans="1:11" x14ac:dyDescent="0.3">
      <c r="A94" s="26"/>
      <c r="B94" s="26"/>
      <c r="C94" s="29"/>
      <c r="D94" s="28"/>
      <c r="E94" s="28"/>
      <c r="F94" s="27"/>
      <c r="G94" s="3"/>
      <c r="H94" s="217"/>
      <c r="K94" s="164"/>
    </row>
    <row r="95" spans="1:11" x14ac:dyDescent="0.3">
      <c r="A95" s="26"/>
      <c r="B95" s="26"/>
      <c r="C95" s="29"/>
      <c r="D95" s="28"/>
      <c r="E95" s="28"/>
      <c r="F95" s="27"/>
      <c r="G95" s="3"/>
      <c r="H95" s="217"/>
      <c r="K95" s="164"/>
    </row>
    <row r="96" spans="1:11" x14ac:dyDescent="0.3">
      <c r="C96" s="25"/>
      <c r="D96" s="2"/>
      <c r="E96" s="2"/>
      <c r="F96" s="69"/>
      <c r="G96" s="3"/>
      <c r="H96" s="217"/>
      <c r="K96" s="164"/>
    </row>
    <row r="97" spans="3:11" x14ac:dyDescent="0.3">
      <c r="C97" s="25"/>
      <c r="D97" s="2"/>
      <c r="E97" s="2"/>
      <c r="F97" s="69"/>
      <c r="G97" s="3"/>
      <c r="H97" s="217"/>
      <c r="K97" s="164"/>
    </row>
    <row r="98" spans="3:11" x14ac:dyDescent="0.3">
      <c r="C98" s="25"/>
      <c r="D98" s="2"/>
      <c r="E98" s="2"/>
      <c r="F98" s="69"/>
      <c r="G98" s="3"/>
      <c r="H98" s="217"/>
      <c r="K98" s="164"/>
    </row>
    <row r="99" spans="3:11" x14ac:dyDescent="0.3">
      <c r="C99" s="25"/>
      <c r="D99" s="2"/>
      <c r="E99" s="2"/>
      <c r="F99" s="69"/>
      <c r="G99" s="3"/>
      <c r="H99" s="217"/>
      <c r="K99" s="164"/>
    </row>
    <row r="100" spans="3:11" x14ac:dyDescent="0.3">
      <c r="C100" s="25"/>
      <c r="D100" s="2"/>
      <c r="E100" s="2"/>
      <c r="F100" s="69"/>
      <c r="G100" s="3"/>
      <c r="H100" s="217"/>
      <c r="K100" s="164"/>
    </row>
    <row r="101" spans="3:11" x14ac:dyDescent="0.3">
      <c r="C101" s="25"/>
      <c r="D101" s="2"/>
      <c r="E101" s="2"/>
      <c r="F101" s="69"/>
      <c r="G101" s="3"/>
      <c r="H101" s="217"/>
      <c r="K101" s="164"/>
    </row>
    <row r="102" spans="3:11" x14ac:dyDescent="0.3">
      <c r="C102" s="25"/>
      <c r="D102" s="2"/>
      <c r="E102" s="2"/>
      <c r="F102" s="69"/>
      <c r="G102" s="3"/>
      <c r="H102" s="217"/>
      <c r="K102" s="164"/>
    </row>
    <row r="103" spans="3:11" x14ac:dyDescent="0.3">
      <c r="C103" s="25"/>
      <c r="D103" s="2"/>
      <c r="E103" s="2"/>
      <c r="F103" s="69"/>
      <c r="G103" s="3"/>
      <c r="H103" s="217"/>
      <c r="K103" s="164"/>
    </row>
    <row r="104" spans="3:11" x14ac:dyDescent="0.3">
      <c r="C104" s="25"/>
      <c r="D104" s="2"/>
      <c r="E104" s="2"/>
      <c r="F104" s="69"/>
      <c r="G104" s="3"/>
      <c r="H104" s="217"/>
      <c r="K104" s="164"/>
    </row>
    <row r="105" spans="3:11" x14ac:dyDescent="0.3">
      <c r="C105" s="25"/>
      <c r="D105" s="2"/>
      <c r="E105" s="2"/>
      <c r="F105" s="69"/>
      <c r="G105" s="3"/>
      <c r="H105" s="217"/>
      <c r="K105" s="164"/>
    </row>
    <row r="106" spans="3:11" x14ac:dyDescent="0.3">
      <c r="C106" s="25"/>
      <c r="D106" s="2"/>
      <c r="E106" s="2"/>
      <c r="F106" s="69"/>
      <c r="G106" s="3"/>
      <c r="H106" s="217"/>
      <c r="K106" s="164"/>
    </row>
    <row r="107" spans="3:11" x14ac:dyDescent="0.3">
      <c r="C107" s="25"/>
      <c r="D107" s="2"/>
      <c r="E107" s="2"/>
      <c r="F107" s="69"/>
      <c r="G107" s="3"/>
      <c r="H107" s="217"/>
      <c r="K107" s="164"/>
    </row>
    <row r="108" spans="3:11" x14ac:dyDescent="0.3">
      <c r="C108" s="25"/>
      <c r="D108" s="2"/>
      <c r="E108" s="2"/>
      <c r="F108" s="69"/>
      <c r="G108" s="3"/>
      <c r="H108" s="217"/>
      <c r="K108" s="164"/>
    </row>
    <row r="109" spans="3:11" x14ac:dyDescent="0.3">
      <c r="C109" s="25"/>
      <c r="D109" s="2"/>
      <c r="E109" s="2"/>
      <c r="F109" s="69"/>
      <c r="G109" s="3"/>
      <c r="H109" s="217"/>
      <c r="K109" s="164"/>
    </row>
    <row r="110" spans="3:11" x14ac:dyDescent="0.3">
      <c r="C110" s="25"/>
      <c r="D110" s="2"/>
      <c r="E110" s="2"/>
      <c r="F110" s="69"/>
      <c r="G110" s="3"/>
      <c r="H110" s="217"/>
      <c r="K110" s="164"/>
    </row>
    <row r="111" spans="3:11" x14ac:dyDescent="0.3">
      <c r="C111" s="25"/>
      <c r="D111" s="2"/>
      <c r="E111" s="2"/>
      <c r="F111" s="69"/>
      <c r="G111" s="3"/>
      <c r="H111" s="217"/>
      <c r="K111" s="164"/>
    </row>
    <row r="112" spans="3:11" x14ac:dyDescent="0.3">
      <c r="C112" s="25"/>
      <c r="D112" s="2"/>
      <c r="E112" s="2"/>
      <c r="F112" s="69"/>
      <c r="G112" s="3"/>
      <c r="H112" s="217"/>
      <c r="K112" s="164"/>
    </row>
    <row r="113" spans="3:11" x14ac:dyDescent="0.3">
      <c r="C113" s="25"/>
      <c r="D113" s="2"/>
      <c r="E113" s="2"/>
      <c r="F113" s="69"/>
      <c r="G113" s="3"/>
      <c r="H113" s="217"/>
      <c r="K113" s="164"/>
    </row>
    <row r="114" spans="3:11" x14ac:dyDescent="0.3">
      <c r="C114" s="25"/>
      <c r="D114" s="2"/>
      <c r="E114" s="2"/>
      <c r="F114" s="69"/>
      <c r="G114" s="3"/>
      <c r="H114" s="217"/>
      <c r="K114" s="164"/>
    </row>
    <row r="115" spans="3:11" x14ac:dyDescent="0.3">
      <c r="C115" s="25"/>
      <c r="D115" s="2"/>
      <c r="E115" s="2"/>
      <c r="F115" s="69"/>
      <c r="G115" s="3"/>
      <c r="H115" s="217"/>
      <c r="K115" s="164"/>
    </row>
    <row r="116" spans="3:11" x14ac:dyDescent="0.3">
      <c r="C116" s="25"/>
      <c r="D116" s="2"/>
      <c r="E116" s="2"/>
      <c r="F116" s="69"/>
      <c r="G116" s="3"/>
      <c r="H116" s="217"/>
      <c r="K116" s="164"/>
    </row>
    <row r="117" spans="3:11" x14ac:dyDescent="0.3">
      <c r="C117" s="25"/>
      <c r="D117" s="2"/>
      <c r="E117" s="2"/>
      <c r="F117" s="69"/>
      <c r="G117" s="3"/>
      <c r="H117" s="217"/>
      <c r="K117" s="164"/>
    </row>
    <row r="118" spans="3:11" x14ac:dyDescent="0.3">
      <c r="C118" s="25"/>
      <c r="D118" s="2"/>
      <c r="E118" s="2"/>
      <c r="F118" s="69"/>
      <c r="G118" s="3"/>
      <c r="H118" s="217"/>
      <c r="K118" s="164"/>
    </row>
    <row r="119" spans="3:11" x14ac:dyDescent="0.3">
      <c r="C119" s="25"/>
      <c r="D119" s="2"/>
      <c r="E119" s="2"/>
      <c r="F119" s="69"/>
      <c r="G119" s="3"/>
      <c r="H119" s="217"/>
      <c r="K119" s="164"/>
    </row>
    <row r="120" spans="3:11" x14ac:dyDescent="0.3">
      <c r="C120" s="25"/>
      <c r="D120" s="2"/>
      <c r="E120" s="2"/>
      <c r="F120" s="69"/>
      <c r="G120" s="3"/>
      <c r="H120" s="217"/>
      <c r="K120" s="164"/>
    </row>
    <row r="121" spans="3:11" x14ac:dyDescent="0.3">
      <c r="C121" s="25"/>
      <c r="D121" s="2"/>
      <c r="E121" s="2"/>
      <c r="F121" s="69"/>
      <c r="G121" s="3"/>
      <c r="H121" s="217"/>
      <c r="K121" s="164"/>
    </row>
    <row r="122" spans="3:11" x14ac:dyDescent="0.3">
      <c r="C122" s="25"/>
      <c r="D122" s="2"/>
      <c r="E122" s="2"/>
      <c r="F122" s="69"/>
      <c r="G122" s="3"/>
      <c r="H122" s="217"/>
      <c r="K122" s="164"/>
    </row>
    <row r="123" spans="3:11" x14ac:dyDescent="0.3">
      <c r="C123" s="25"/>
      <c r="D123" s="2"/>
      <c r="E123" s="2"/>
      <c r="F123" s="69"/>
      <c r="G123" s="3"/>
      <c r="H123" s="217"/>
      <c r="K123" s="164"/>
    </row>
    <row r="124" spans="3:11" x14ac:dyDescent="0.3">
      <c r="C124" s="25"/>
      <c r="D124" s="2"/>
      <c r="E124" s="2"/>
      <c r="F124" s="69"/>
      <c r="G124" s="3"/>
      <c r="H124" s="217"/>
      <c r="K124" s="164"/>
    </row>
    <row r="125" spans="3:11" x14ac:dyDescent="0.3">
      <c r="C125" s="25"/>
      <c r="D125" s="2"/>
      <c r="E125" s="2"/>
      <c r="F125" s="69"/>
      <c r="G125" s="3"/>
      <c r="H125" s="217"/>
      <c r="K125" s="164"/>
    </row>
    <row r="126" spans="3:11" x14ac:dyDescent="0.3">
      <c r="C126" s="25"/>
      <c r="D126" s="2"/>
      <c r="E126" s="2"/>
      <c r="F126" s="69"/>
      <c r="G126" s="3"/>
      <c r="H126" s="217"/>
      <c r="K126" s="164"/>
    </row>
    <row r="127" spans="3:11" x14ac:dyDescent="0.3">
      <c r="C127" s="25"/>
      <c r="D127" s="2"/>
      <c r="E127" s="2"/>
      <c r="F127" s="69"/>
      <c r="G127" s="3"/>
      <c r="H127" s="217"/>
      <c r="K127" s="164"/>
    </row>
    <row r="128" spans="3:11" x14ac:dyDescent="0.3">
      <c r="C128" s="25"/>
      <c r="D128" s="2"/>
      <c r="E128" s="2"/>
      <c r="F128" s="69"/>
      <c r="G128" s="3"/>
      <c r="H128" s="217"/>
      <c r="K128" s="164"/>
    </row>
    <row r="129" spans="3:11" x14ac:dyDescent="0.3">
      <c r="C129" s="25"/>
      <c r="D129" s="2"/>
      <c r="E129" s="2"/>
      <c r="F129" s="69"/>
      <c r="G129" s="3"/>
      <c r="H129" s="217"/>
      <c r="K129" s="164"/>
    </row>
    <row r="130" spans="3:11" x14ac:dyDescent="0.3">
      <c r="C130" s="25"/>
      <c r="D130" s="2"/>
      <c r="E130" s="2"/>
      <c r="F130" s="69"/>
      <c r="G130" s="3"/>
      <c r="H130" s="217"/>
      <c r="K130" s="164"/>
    </row>
    <row r="131" spans="3:11" x14ac:dyDescent="0.3">
      <c r="C131" s="25"/>
      <c r="D131" s="2"/>
      <c r="E131" s="2"/>
      <c r="F131" s="69"/>
      <c r="G131" s="3"/>
      <c r="H131" s="217"/>
      <c r="K131" s="164"/>
    </row>
    <row r="132" spans="3:11" x14ac:dyDescent="0.3">
      <c r="C132" s="25"/>
      <c r="D132" s="2"/>
      <c r="E132" s="2"/>
      <c r="F132" s="69"/>
      <c r="G132" s="3"/>
      <c r="H132" s="217"/>
      <c r="K132" s="164"/>
    </row>
    <row r="133" spans="3:11" x14ac:dyDescent="0.3">
      <c r="C133" s="25"/>
      <c r="D133" s="2"/>
      <c r="E133" s="2"/>
      <c r="F133" s="69"/>
      <c r="G133" s="3"/>
      <c r="H133" s="217"/>
      <c r="K133" s="164"/>
    </row>
    <row r="134" spans="3:11" x14ac:dyDescent="0.3">
      <c r="C134" s="25"/>
      <c r="D134" s="2"/>
      <c r="E134" s="2"/>
      <c r="F134" s="69"/>
      <c r="G134" s="3"/>
      <c r="H134" s="217"/>
      <c r="K134" s="164"/>
    </row>
    <row r="135" spans="3:11" x14ac:dyDescent="0.3">
      <c r="C135" s="25"/>
      <c r="D135" s="2"/>
      <c r="E135" s="2"/>
      <c r="F135" s="69"/>
      <c r="G135" s="3"/>
      <c r="H135" s="217"/>
      <c r="K135" s="164"/>
    </row>
    <row r="136" spans="3:11" x14ac:dyDescent="0.3">
      <c r="C136" s="25"/>
      <c r="D136" s="2"/>
      <c r="E136" s="2"/>
      <c r="F136" s="69"/>
      <c r="G136" s="3"/>
      <c r="H136" s="217"/>
      <c r="K136" s="164"/>
    </row>
    <row r="137" spans="3:11" x14ac:dyDescent="0.3">
      <c r="C137" s="25"/>
      <c r="D137" s="2"/>
      <c r="E137" s="2"/>
      <c r="F137" s="69"/>
      <c r="G137" s="3"/>
      <c r="H137" s="217"/>
      <c r="K137" s="164"/>
    </row>
    <row r="138" spans="3:11" x14ac:dyDescent="0.3">
      <c r="C138" s="25"/>
      <c r="D138" s="2"/>
      <c r="E138" s="2"/>
      <c r="F138" s="69"/>
      <c r="G138" s="3"/>
      <c r="H138" s="217"/>
      <c r="K138" s="164"/>
    </row>
    <row r="139" spans="3:11" x14ac:dyDescent="0.3">
      <c r="C139" s="25"/>
      <c r="D139" s="2"/>
      <c r="E139" s="2"/>
      <c r="F139" s="69"/>
      <c r="G139" s="3"/>
      <c r="H139" s="217"/>
      <c r="K139" s="164"/>
    </row>
    <row r="140" spans="3:11" x14ac:dyDescent="0.3">
      <c r="C140" s="25"/>
      <c r="D140" s="2"/>
      <c r="E140" s="2"/>
      <c r="F140" s="69"/>
      <c r="G140" s="3"/>
      <c r="H140" s="217"/>
      <c r="K140" s="164"/>
    </row>
    <row r="141" spans="3:11" x14ac:dyDescent="0.3">
      <c r="C141" s="25"/>
      <c r="D141" s="2"/>
      <c r="E141" s="2"/>
      <c r="F141" s="69"/>
      <c r="G141" s="3"/>
      <c r="H141" s="217"/>
      <c r="K141" s="164"/>
    </row>
    <row r="142" spans="3:11" x14ac:dyDescent="0.3">
      <c r="C142" s="25"/>
      <c r="D142" s="2"/>
      <c r="E142" s="2"/>
      <c r="F142" s="69"/>
      <c r="G142" s="3"/>
      <c r="H142" s="217"/>
      <c r="K142" s="164"/>
    </row>
    <row r="143" spans="3:11" x14ac:dyDescent="0.3">
      <c r="C143" s="25"/>
      <c r="D143" s="2"/>
      <c r="E143" s="2"/>
      <c r="F143" s="69"/>
      <c r="G143" s="3"/>
      <c r="H143" s="217"/>
      <c r="K143" s="164"/>
    </row>
  </sheetData>
  <protectedRanges>
    <protectedRange sqref="C57 C50:D56 B31:E36 E57 B23:D27 G46:H46 B46:E47 E27 G23:H27 G16:H16 B28:E28 G31:H35 G62:H68 G53:H56 B58:E60 K46 K23:K27 K16 K31:K35 K62:K68 K53:K56 H69 K58 H36 H47 G58:H60 H57 G70:H72 K70:K71" name="Range1"/>
    <protectedRange sqref="E23:E26" name="Range1_1"/>
    <protectedRange sqref="G39:H39 G41:H41 B39:D41 G50:H50 K39 K41 K50" name="Range1_2"/>
    <protectedRange sqref="E50:E56" name="Range1_3"/>
    <protectedRange sqref="G51:H52 K51:K52" name="Range1_5"/>
    <protectedRange sqref="G82:H83 A82:E83 G77:H78 H75 K82:K83 K78" name="Range1_8"/>
    <protectedRange sqref="B50:B57" name="Range1_9"/>
    <protectedRange sqref="C61:E69 B61:B65 B68:B69" name="Range1_13"/>
    <protectedRange sqref="G61:H61 K61" name="Range1_14"/>
  </protectedRanges>
  <mergeCells count="36">
    <mergeCell ref="I73:K73"/>
    <mergeCell ref="I29:K30"/>
    <mergeCell ref="I37:K38"/>
    <mergeCell ref="I48:K49"/>
    <mergeCell ref="I59:K60"/>
    <mergeCell ref="I19:K19"/>
    <mergeCell ref="I1:K1"/>
    <mergeCell ref="I2:K2"/>
    <mergeCell ref="I11:K11"/>
    <mergeCell ref="I21:K22"/>
    <mergeCell ref="I4:K9"/>
    <mergeCell ref="B37:G38"/>
    <mergeCell ref="A37:A38"/>
    <mergeCell ref="A73:F73"/>
    <mergeCell ref="A48:A49"/>
    <mergeCell ref="B48:G49"/>
    <mergeCell ref="A59:A60"/>
    <mergeCell ref="B59:G60"/>
    <mergeCell ref="A19:G19"/>
    <mergeCell ref="B21:G22"/>
    <mergeCell ref="A21:A22"/>
    <mergeCell ref="B29:G30"/>
    <mergeCell ref="A29:A30"/>
    <mergeCell ref="A3:G3"/>
    <mergeCell ref="A1:G1"/>
    <mergeCell ref="A2:G2"/>
    <mergeCell ref="B13:E13"/>
    <mergeCell ref="B14:E14"/>
    <mergeCell ref="B12:E12"/>
    <mergeCell ref="A11:G11"/>
    <mergeCell ref="C4:G4"/>
    <mergeCell ref="C5:G5"/>
    <mergeCell ref="C6:G6"/>
    <mergeCell ref="C7:G7"/>
    <mergeCell ref="C8:G8"/>
    <mergeCell ref="C9:G9"/>
  </mergeCells>
  <pageMargins left="0.25" right="0.25" top="0" bottom="0" header="0.25" footer="0"/>
  <pageSetup paperSize="9" scale="3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Proposal Budget Worksheet</vt:lpstr>
      <vt:lpstr>'Proposal Budget Worksheet'!Print_Area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2025-05-20T09:46:26Z</dcterms:created>
  <dcterms:modified xsi:type="dcterms:W3CDTF">2025-05-20T09:49:58Z</dcterms:modified>
</cp:coreProperties>
</file>