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46.226.15.176\karibu felles\Partners and Networks\KNRG\Cycle 2\Public Documents\"/>
    </mc:Choice>
  </mc:AlternateContent>
  <xr:revisionPtr revIDLastSave="0" documentId="8_{9DBF45B1-D7F8-4849-B7E2-112F5C475302}" xr6:coauthVersionLast="47" xr6:coauthVersionMax="47" xr10:uidLastSave="{00000000-0000-0000-0000-000000000000}"/>
  <bookViews>
    <workbookView xWindow="-120" yWindow="-120" windowWidth="29040" windowHeight="15720" xr2:uid="{00000000-000D-0000-FFFF-FFFF00000000}"/>
  </bookViews>
  <sheets>
    <sheet name="Proposal Budget Worksheet" sheetId="2" r:id="rId1"/>
    <sheet name="Budget Modification Proposal" sheetId="6" state="hidden" r:id="rId2"/>
    <sheet name="Summary Budget Modification" sheetId="7" state="hidden" r:id="rId3"/>
    <sheet name="Interim Report" sheetId="9" state="hidden" r:id="rId4"/>
    <sheet name="Final Report" sheetId="8"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pa2">'[1]Budget 3'!$A$4:$G$40</definedName>
    <definedName name="exrate">'[2]HSC project budget'!$L$1</definedName>
    <definedName name="Overheads">'[3]Legacy Consolidated'!$H$54</definedName>
    <definedName name="_xlnm.Print_Area" localSheetId="1">'Budget Modification Proposal'!$A$1:$H$88</definedName>
    <definedName name="_xlnm.Print_Area" localSheetId="4">'Final Report'!$A$12:$G$24</definedName>
    <definedName name="_xlnm.Print_Area" localSheetId="3">'Interim Report'!$A$12:$G$24</definedName>
    <definedName name="_xlnm.Print_Area" localSheetId="0">'Proposal Budget Worksheet'!$A$1:$G$84</definedName>
    <definedName name="_xlnm.Print_Area" localSheetId="2">'Summary Budget Modification'!$A$1:$C$26</definedName>
    <definedName name="_xlnm.Print_Area">'[4]Cashflow completed'!$A$1:$N$23</definedName>
    <definedName name="printRP">'[5]Bankbook completed'!$A$3:$I$30</definedName>
    <definedName name="rate" localSheetId="4">#REF!</definedName>
    <definedName name="rate" localSheetId="3">#REF!</definedName>
    <definedName name="rate" localSheetId="2">#REF!</definedName>
    <definedName name="rate">#REF!</definedName>
    <definedName name="revex" localSheetId="1">'[6]Cons. budget Legacy'!#REF!</definedName>
    <definedName name="revex" localSheetId="4">'[6]Cons. budget Legacy'!#REF!</definedName>
    <definedName name="revex" localSheetId="3">'[6]Cons. budget Legacy'!#REF!</definedName>
    <definedName name="revex" localSheetId="0">'[6]Cons. budget Legacy'!#REF!</definedName>
    <definedName name="revex" localSheetId="2">'[6]Cons. budget Legacy'!#REF!</definedName>
    <definedName name="revex">'[6]Cons. budget Legacy'!#REF!</definedName>
    <definedName name="SubA" localSheetId="1">'Budget Modification Proposal'!$G$62</definedName>
    <definedName name="SubA" localSheetId="4">'Final Report'!#REF!</definedName>
    <definedName name="SubA" localSheetId="3">'Interim Report'!#REF!</definedName>
    <definedName name="SubA" localSheetId="0">'Proposal Budget Worksheet'!#REF!</definedName>
    <definedName name="SubA" localSheetId="2">'Summary Budget Modification'!#REF!</definedName>
    <definedName name="SubA">#REF!</definedName>
    <definedName name="SubB" localSheetId="1">'Budget Modification Proposal'!#REF!</definedName>
    <definedName name="SubB" localSheetId="4">'Final Report'!#REF!</definedName>
    <definedName name="SubB" localSheetId="3">'Interim Report'!#REF!</definedName>
    <definedName name="SubB" localSheetId="0">'Proposal Budget Worksheet'!#REF!</definedName>
    <definedName name="SubB" localSheetId="2">'Summary Budget Modification'!#REF!</definedName>
    <definedName name="SubB">#REF!</definedName>
    <definedName name="SubC" localSheetId="1">'Budget Modification Proposal'!#REF!</definedName>
    <definedName name="SubC" localSheetId="4">'Final Report'!#REF!</definedName>
    <definedName name="SubC" localSheetId="3">'Interim Report'!#REF!</definedName>
    <definedName name="SubC" localSheetId="0">'Proposal Budget Worksheet'!#REF!</definedName>
    <definedName name="SubC" localSheetId="2">'Summary Budget Modification'!#REF!</definedName>
    <definedName name="SubC">#REF!</definedName>
    <definedName name="SubD" localSheetId="1">'Budget Modification Proposal'!#REF!</definedName>
    <definedName name="SubD" localSheetId="4">'Final Report'!#REF!</definedName>
    <definedName name="SubD" localSheetId="3">'Interim Report'!#REF!</definedName>
    <definedName name="SubD" localSheetId="0">'Proposal Budget Worksheet'!#REF!</definedName>
    <definedName name="SubD" localSheetId="2">'Summary Budget Modification'!#REF!</definedName>
    <definedName name="SubD">#REF!</definedName>
    <definedName name="SubTD">[7]Cons!$F$26</definedName>
    <definedName name="SubTotalA" localSheetId="4">#REF!</definedName>
    <definedName name="SubTotalA" localSheetId="3">#REF!</definedName>
    <definedName name="SubTotalA" localSheetId="2">#REF!</definedName>
    <definedName name="SubTotalA">#REF!</definedName>
    <definedName name="SubTotalB" localSheetId="4">#REF!</definedName>
    <definedName name="SubTotalB" localSheetId="3">#REF!</definedName>
    <definedName name="SubTotalB" localSheetId="2">#REF!</definedName>
    <definedName name="SubTotalB">#REF!</definedName>
    <definedName name="SubTotalC" localSheetId="1">#REF!</definedName>
    <definedName name="SubTotalC" localSheetId="4">#REF!</definedName>
    <definedName name="SubTotalC" localSheetId="3">#REF!</definedName>
    <definedName name="SubTotalC" localSheetId="0">#REF!</definedName>
    <definedName name="SubTotalC" localSheetId="2">#REF!</definedName>
    <definedName name="SubTotalC">#REF!</definedName>
    <definedName name="SubTotalD" localSheetId="1">#REF!</definedName>
    <definedName name="SubTotalD" localSheetId="4">#REF!</definedName>
    <definedName name="SubTotalD" localSheetId="3">#REF!</definedName>
    <definedName name="SubTotalD" localSheetId="0">#REF!</definedName>
    <definedName name="SubTotalD" localSheetId="2">#REF!</definedName>
    <definedName name="SubTotalD">#REF!</definedName>
    <definedName name="TINC" localSheetId="4">#REF!</definedName>
    <definedName name="TINC" localSheetId="3">#REF!</definedName>
    <definedName name="TINC" localSheetId="2">#REF!</definedName>
    <definedName name="TINC">#REF!</definedName>
    <definedName name="total1">'[8]Apportion results2'!$K$11</definedName>
    <definedName name="TotalA" localSheetId="1">[9]CS!$F$9</definedName>
    <definedName name="TotalA" localSheetId="4">[9]CS!$F$9</definedName>
    <definedName name="TotalA" localSheetId="3">[9]CS!$F$9</definedName>
    <definedName name="TotalA" localSheetId="0">[9]CS!$F$9</definedName>
    <definedName name="TotalA" localSheetId="2">[9]CS!$F$9</definedName>
    <definedName name="TotalA">[10]CS!$F$9</definedName>
    <definedName name="TotalB" localSheetId="1">[9]CS!$F$21</definedName>
    <definedName name="TotalB" localSheetId="4">[9]CS!$F$21</definedName>
    <definedName name="TotalB" localSheetId="3">[9]CS!$F$21</definedName>
    <definedName name="TotalB" localSheetId="0">[9]CS!$F$21</definedName>
    <definedName name="TotalB" localSheetId="2">[9]CS!$F$21</definedName>
    <definedName name="TotalB">[10]CS!$F$21</definedName>
    <definedName name="TotalC" localSheetId="1">[9]CS!$F$34</definedName>
    <definedName name="TotalC" localSheetId="4">[9]CS!$F$34</definedName>
    <definedName name="TotalC" localSheetId="3">[9]CS!$F$34</definedName>
    <definedName name="TotalC" localSheetId="0">[9]CS!$F$34</definedName>
    <definedName name="TotalC" localSheetId="2">[9]CS!$F$34</definedName>
    <definedName name="TotalC">[10]CS!$F$34</definedName>
    <definedName name="TotalC1">[10]CS!$F$34</definedName>
    <definedName name="TotalD" localSheetId="1">[9]CS!$F$42</definedName>
    <definedName name="TotalD" localSheetId="4">[9]CS!$F$42</definedName>
    <definedName name="TotalD" localSheetId="3">[9]CS!$F$42</definedName>
    <definedName name="TotalD" localSheetId="0">[9]CS!$F$42</definedName>
    <definedName name="TotalD" localSheetId="2">[9]CS!$F$42</definedName>
    <definedName name="TotalD">[10]CS!$F$42</definedName>
    <definedName name="TotalExp">'[3]Legacy Consolidated'!$I$54</definedName>
    <definedName name="TotalInc">'[3]Legacy Consolidated'!$I$18</definedName>
    <definedName name="TotalLAS" localSheetId="1">#REF!</definedName>
    <definedName name="TotalLAS" localSheetId="4">#REF!</definedName>
    <definedName name="TotalLAS" localSheetId="3">#REF!</definedName>
    <definedName name="TotalLAS" localSheetId="0">#REF!</definedName>
    <definedName name="TotalLAS" localSheetId="2">#REF!</definedName>
    <definedName name="TotalLAS">#REF!</definedName>
    <definedName name="Z_ABACB06E_439E_4B5D_BBBC_33FE7AD301CA_.wvu.PrintArea" localSheetId="1" hidden="1">'Budget Modification Proposal'!$A$11:$H$74</definedName>
    <definedName name="Z_ABACB06E_439E_4B5D_BBBC_33FE7AD301CA_.wvu.PrintArea" localSheetId="4" hidden="1">'Final Report'!$A$12:$G$24</definedName>
    <definedName name="Z_ABACB06E_439E_4B5D_BBBC_33FE7AD301CA_.wvu.PrintArea" localSheetId="3" hidden="1">'Interim Report'!$A$12:$G$24</definedName>
    <definedName name="Z_ABACB06E_439E_4B5D_BBBC_33FE7AD301CA_.wvu.PrintArea" localSheetId="0" hidden="1">'Proposal Budget Worksheet'!$A$13:$G$72</definedName>
    <definedName name="Z_ABACB06E_439E_4B5D_BBBC_33FE7AD301CA_.wvu.PrintArea" localSheetId="2" hidden="1">'Summary Budget Modification'!$A$14:$C$26</definedName>
  </definedNames>
  <calcPr calcId="191029"/>
  <customWorkbookViews>
    <customWorkbookView name="aagyeman - Personal View" guid="{ABACB06E-439E-4B5D-BBBC-33FE7AD301CA}" mergeInterval="0" personalView="1" maximized="1" windowWidth="1436" windowHeight="415" activeSheetId="2"/>
  </customWorkbookViews>
</workbook>
</file>

<file path=xl/calcChain.xml><?xml version="1.0" encoding="utf-8"?>
<calcChain xmlns="http://schemas.openxmlformats.org/spreadsheetml/2006/main">
  <c r="F76" i="2" l="1"/>
  <c r="F75" i="2"/>
  <c r="F59" i="2"/>
  <c r="F72" i="2"/>
  <c r="F71" i="2"/>
  <c r="F62" i="2"/>
  <c r="F17" i="2"/>
  <c r="F24" i="2"/>
  <c r="G14" i="6" s="1"/>
  <c r="J14" i="6" s="1"/>
  <c r="F25" i="2"/>
  <c r="G15" i="6" s="1"/>
  <c r="J15" i="6" s="1"/>
  <c r="F26" i="2"/>
  <c r="G16" i="6" s="1"/>
  <c r="J16" i="6" s="1"/>
  <c r="F63" i="2"/>
  <c r="F64" i="2"/>
  <c r="F65" i="2"/>
  <c r="F66" i="2"/>
  <c r="F67" i="2"/>
  <c r="F68" i="2"/>
  <c r="F69" i="2"/>
  <c r="F70" i="2"/>
  <c r="F27" i="2"/>
  <c r="F28" i="2"/>
  <c r="F32" i="2"/>
  <c r="G21" i="6" s="1"/>
  <c r="J21" i="6" s="1"/>
  <c r="F33" i="2"/>
  <c r="F34" i="2"/>
  <c r="F35" i="2"/>
  <c r="F36" i="2"/>
  <c r="F40" i="2"/>
  <c r="F41" i="2"/>
  <c r="F42" i="2"/>
  <c r="F43" i="2"/>
  <c r="F44" i="2"/>
  <c r="F45" i="2"/>
  <c r="F46" i="2"/>
  <c r="F47" i="2"/>
  <c r="F48" i="2"/>
  <c r="F51" i="2"/>
  <c r="F52" i="2"/>
  <c r="F53" i="2"/>
  <c r="F54" i="2"/>
  <c r="F55" i="2"/>
  <c r="F56" i="2"/>
  <c r="F57" i="2"/>
  <c r="F58" i="2"/>
  <c r="G69" i="6"/>
  <c r="J69" i="6"/>
  <c r="G70" i="6"/>
  <c r="J70" i="6"/>
  <c r="G71" i="6"/>
  <c r="J71" i="6"/>
  <c r="G44" i="6"/>
  <c r="G45" i="6"/>
  <c r="J45" i="6"/>
  <c r="G34" i="6"/>
  <c r="J34" i="6"/>
  <c r="G35" i="6"/>
  <c r="J35" i="6"/>
  <c r="G32" i="6"/>
  <c r="G17" i="6"/>
  <c r="J17" i="6"/>
  <c r="G18" i="6"/>
  <c r="J18" i="6"/>
  <c r="G22" i="6"/>
  <c r="J22" i="6"/>
  <c r="G23" i="6"/>
  <c r="J23" i="6"/>
  <c r="G24" i="6"/>
  <c r="J24" i="6"/>
  <c r="G25" i="6"/>
  <c r="J25" i="6"/>
  <c r="G28" i="6"/>
  <c r="J28" i="6"/>
  <c r="G29" i="6"/>
  <c r="J29" i="6"/>
  <c r="G30" i="6"/>
  <c r="J30" i="6"/>
  <c r="G33" i="6"/>
  <c r="J33" i="6"/>
  <c r="G36" i="6"/>
  <c r="J36" i="6"/>
  <c r="G37" i="6"/>
  <c r="J37" i="6"/>
  <c r="G38" i="6"/>
  <c r="J38" i="6"/>
  <c r="G39" i="6"/>
  <c r="J39" i="6"/>
  <c r="G40" i="6"/>
  <c r="J40" i="6"/>
  <c r="G43" i="6"/>
  <c r="J43" i="6"/>
  <c r="G49" i="6"/>
  <c r="J49" i="6"/>
  <c r="G50" i="6"/>
  <c r="J50" i="6"/>
  <c r="G51" i="6"/>
  <c r="J51" i="6"/>
  <c r="G53" i="6"/>
  <c r="J53" i="6"/>
  <c r="G54" i="6"/>
  <c r="J54" i="6"/>
  <c r="G55" i="6"/>
  <c r="J55" i="6"/>
  <c r="G57" i="6"/>
  <c r="J57" i="6"/>
  <c r="G58" i="6"/>
  <c r="J58" i="6"/>
  <c r="G59" i="6"/>
  <c r="J59" i="6"/>
  <c r="G64" i="6"/>
  <c r="J64" i="6"/>
  <c r="G65" i="6"/>
  <c r="J65" i="6"/>
  <c r="G66" i="6"/>
  <c r="J66" i="6"/>
  <c r="D23" i="9"/>
  <c r="K62" i="6"/>
  <c r="K73" i="6"/>
  <c r="D24" i="7"/>
  <c r="I62" i="6"/>
  <c r="I73" i="6"/>
  <c r="K56" i="6"/>
  <c r="D21" i="7"/>
  <c r="I56" i="6"/>
  <c r="K47" i="6"/>
  <c r="D20" i="7"/>
  <c r="I47" i="6"/>
  <c r="K42" i="6"/>
  <c r="D19" i="7"/>
  <c r="I42" i="6"/>
  <c r="K31" i="6"/>
  <c r="D18" i="7"/>
  <c r="I31" i="6"/>
  <c r="K20" i="6"/>
  <c r="I20" i="6"/>
  <c r="D17" i="7"/>
  <c r="K13" i="6"/>
  <c r="I13" i="6"/>
  <c r="D16" i="7"/>
  <c r="B22" i="9"/>
  <c r="D20" i="9"/>
  <c r="B19" i="9"/>
  <c r="B18" i="9"/>
  <c r="B17" i="9"/>
  <c r="B16" i="9"/>
  <c r="B15" i="9"/>
  <c r="B14" i="9"/>
  <c r="C9" i="9"/>
  <c r="C7" i="9"/>
  <c r="C6" i="9"/>
  <c r="C5" i="9"/>
  <c r="C4" i="9"/>
  <c r="D24" i="9"/>
  <c r="C29" i="9"/>
  <c r="D23" i="8"/>
  <c r="F21" i="8"/>
  <c r="D20" i="8"/>
  <c r="D24" i="8"/>
  <c r="B16" i="8"/>
  <c r="B15" i="8"/>
  <c r="C9" i="8"/>
  <c r="C8" i="8"/>
  <c r="C7" i="8"/>
  <c r="C6" i="8"/>
  <c r="C5" i="8"/>
  <c r="C4" i="8"/>
  <c r="C29" i="8"/>
  <c r="C30" i="8"/>
  <c r="C11" i="7"/>
  <c r="C10" i="7"/>
  <c r="C9" i="7"/>
  <c r="C8" i="7"/>
  <c r="C7" i="7"/>
  <c r="B24" i="7"/>
  <c r="B21" i="7"/>
  <c r="B20" i="7"/>
  <c r="B19" i="7"/>
  <c r="B18" i="7"/>
  <c r="B17" i="7"/>
  <c r="B16" i="7"/>
  <c r="C6" i="7"/>
  <c r="J67" i="6"/>
  <c r="G63" i="6"/>
  <c r="J63" i="6"/>
  <c r="G68" i="6"/>
  <c r="J68" i="6"/>
  <c r="G8" i="6"/>
  <c r="G7" i="6"/>
  <c r="G6" i="6"/>
  <c r="G5" i="6"/>
  <c r="G4" i="6"/>
  <c r="G3" i="6"/>
  <c r="B72" i="6"/>
  <c r="B71" i="6"/>
  <c r="B70" i="6"/>
  <c r="B69" i="6"/>
  <c r="B68" i="6"/>
  <c r="B67" i="6"/>
  <c r="B66" i="6"/>
  <c r="B65" i="6"/>
  <c r="B64" i="6"/>
  <c r="B63" i="6"/>
  <c r="B59" i="6"/>
  <c r="B58" i="6"/>
  <c r="B57" i="6"/>
  <c r="G52" i="6"/>
  <c r="G48" i="6"/>
  <c r="B55" i="6"/>
  <c r="B54" i="6"/>
  <c r="B53" i="6"/>
  <c r="B52" i="6"/>
  <c r="B51" i="6"/>
  <c r="B50" i="6"/>
  <c r="B49" i="6"/>
  <c r="B48" i="6"/>
  <c r="B46" i="6"/>
  <c r="B45" i="6"/>
  <c r="B44" i="6"/>
  <c r="B43" i="6"/>
  <c r="B41" i="6"/>
  <c r="B40" i="6"/>
  <c r="B39" i="6"/>
  <c r="B38" i="6"/>
  <c r="B37" i="6"/>
  <c r="B36" i="6"/>
  <c r="B35" i="6"/>
  <c r="B34" i="6"/>
  <c r="B33" i="6"/>
  <c r="B32" i="6"/>
  <c r="G27" i="6"/>
  <c r="J27" i="6"/>
  <c r="B30" i="6"/>
  <c r="B29" i="6"/>
  <c r="B28" i="6"/>
  <c r="B27" i="6"/>
  <c r="B26" i="6"/>
  <c r="B25" i="6"/>
  <c r="B24" i="6"/>
  <c r="B23" i="6"/>
  <c r="B22" i="6"/>
  <c r="B21" i="6"/>
  <c r="B19" i="6"/>
  <c r="B18" i="6"/>
  <c r="B17" i="6"/>
  <c r="B16" i="6"/>
  <c r="B15" i="6"/>
  <c r="B14" i="6"/>
  <c r="C79" i="6"/>
  <c r="H47" i="6"/>
  <c r="H42" i="6"/>
  <c r="H31" i="6"/>
  <c r="I60" i="6"/>
  <c r="C14" i="8"/>
  <c r="H60" i="6"/>
  <c r="K60" i="6"/>
  <c r="K74" i="6"/>
  <c r="B82" i="6"/>
  <c r="I74" i="6"/>
  <c r="B80" i="6"/>
  <c r="G72" i="6"/>
  <c r="J72" i="6"/>
  <c r="J62" i="6"/>
  <c r="J73" i="6"/>
  <c r="G46" i="6"/>
  <c r="J46" i="6"/>
  <c r="G41" i="6"/>
  <c r="J41" i="6"/>
  <c r="C21" i="7"/>
  <c r="B17" i="8"/>
  <c r="J44" i="6"/>
  <c r="J42" i="6"/>
  <c r="G42" i="6"/>
  <c r="B22" i="8"/>
  <c r="G56" i="6"/>
  <c r="J56" i="6"/>
  <c r="J47" i="6"/>
  <c r="C16" i="9"/>
  <c r="C16" i="8"/>
  <c r="C18" i="9"/>
  <c r="C18" i="8"/>
  <c r="C22" i="9"/>
  <c r="C22" i="8"/>
  <c r="D25" i="7"/>
  <c r="C27" i="9"/>
  <c r="C30" i="9"/>
  <c r="G31" i="6"/>
  <c r="J32" i="6"/>
  <c r="J31" i="6"/>
  <c r="C15" i="9"/>
  <c r="C15" i="8"/>
  <c r="E14" i="8"/>
  <c r="C20" i="8"/>
  <c r="G47" i="6"/>
  <c r="C17" i="9"/>
  <c r="C17" i="8"/>
  <c r="C19" i="9"/>
  <c r="C19" i="8"/>
  <c r="C14" i="9"/>
  <c r="D22" i="7"/>
  <c r="D26" i="7"/>
  <c r="G62" i="6"/>
  <c r="G73" i="6"/>
  <c r="C19" i="7"/>
  <c r="B19" i="8"/>
  <c r="B14" i="8"/>
  <c r="H73" i="6"/>
  <c r="B18" i="8"/>
  <c r="C17" i="7"/>
  <c r="C20" i="7"/>
  <c r="C18" i="7"/>
  <c r="C16" i="7"/>
  <c r="C24" i="7"/>
  <c r="C25" i="7"/>
  <c r="E19" i="9"/>
  <c r="F19" i="9"/>
  <c r="C24" i="8"/>
  <c r="E15" i="8"/>
  <c r="E20" i="8"/>
  <c r="E18" i="8"/>
  <c r="F18" i="8"/>
  <c r="E17" i="8"/>
  <c r="F17" i="8"/>
  <c r="F14" i="8"/>
  <c r="E15" i="9"/>
  <c r="F15" i="9"/>
  <c r="E18" i="9"/>
  <c r="F18" i="9"/>
  <c r="E14" i="9"/>
  <c r="C20" i="9"/>
  <c r="E17" i="9"/>
  <c r="F17" i="9"/>
  <c r="C23" i="8"/>
  <c r="E22" i="8"/>
  <c r="E23" i="8"/>
  <c r="F22" i="8"/>
  <c r="E16" i="8"/>
  <c r="F16" i="8"/>
  <c r="E19" i="8"/>
  <c r="F19" i="8"/>
  <c r="E22" i="9"/>
  <c r="E23" i="9"/>
  <c r="C23" i="9"/>
  <c r="E16" i="9"/>
  <c r="F16" i="9"/>
  <c r="C22" i="7"/>
  <c r="C26" i="7"/>
  <c r="E24" i="8"/>
  <c r="F20" i="8"/>
  <c r="E20" i="9"/>
  <c r="E24" i="9"/>
  <c r="F24" i="8"/>
  <c r="F22" i="9"/>
  <c r="F23" i="8"/>
  <c r="C24" i="9"/>
  <c r="F15" i="8"/>
  <c r="F23" i="9"/>
  <c r="F14" i="9"/>
  <c r="F24" i="9"/>
  <c r="F20" i="9"/>
  <c r="C31" i="9"/>
  <c r="F29" i="2" l="1"/>
  <c r="G19" i="6" s="1"/>
  <c r="G13" i="6"/>
  <c r="J19" i="6"/>
  <c r="J13" i="6" s="1"/>
  <c r="F37" i="2"/>
  <c r="G71" i="2" l="1"/>
  <c r="G26" i="6"/>
  <c r="G20" i="6" s="1"/>
  <c r="G60" i="6" s="1"/>
  <c r="G74" i="6" s="1"/>
  <c r="B79" i="6" s="1"/>
  <c r="B81" i="6" s="1"/>
  <c r="F77" i="2"/>
  <c r="J26" i="6" l="1"/>
  <c r="J20" i="6" s="1"/>
  <c r="J60" i="6" s="1"/>
  <c r="J7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Ogo Chukwudi</author>
  </authors>
  <commentList>
    <comment ref="B15" authorId="0" shapeId="0" xr:uid="{43541492-7FED-417B-8DFB-0AE4C5505C86}">
      <text>
        <r>
          <rPr>
            <b/>
            <sz val="9"/>
            <color indexed="81"/>
            <rFont val="Tahoma"/>
            <family val="2"/>
          </rPr>
          <t xml:space="preserve">KNRG: If you have more than one source of income, please add a line item for each source.
</t>
        </r>
        <r>
          <rPr>
            <sz val="9"/>
            <color indexed="81"/>
            <rFont val="Tahoma"/>
            <family val="2"/>
          </rPr>
          <t xml:space="preserve">
</t>
        </r>
      </text>
    </comment>
    <comment ref="B38" authorId="0" shapeId="0" xr:uid="{6BDE0EE6-1980-4A22-A10A-3EAC923A375C}">
      <text>
        <r>
          <rPr>
            <b/>
            <sz val="9"/>
            <color indexed="81"/>
            <rFont val="Tahoma"/>
            <family val="2"/>
          </rPr>
          <t xml:space="preserve">KNRG: </t>
        </r>
        <r>
          <rPr>
            <sz val="9"/>
            <color indexed="81"/>
            <rFont val="Tahoma"/>
            <family val="2"/>
          </rPr>
          <t xml:space="preserve">Add additonal lines for each activity
</t>
        </r>
      </text>
    </comment>
  </commentList>
</comments>
</file>

<file path=xl/sharedStrings.xml><?xml version="1.0" encoding="utf-8"?>
<sst xmlns="http://schemas.openxmlformats.org/spreadsheetml/2006/main" count="300" uniqueCount="195">
  <si>
    <t>1. ORGANIZATIONAL AND CURRENCY DETAILS</t>
  </si>
  <si>
    <t>Organization Name</t>
  </si>
  <si>
    <t>Project Title</t>
  </si>
  <si>
    <t>Budget Period</t>
  </si>
  <si>
    <t>Home Currency</t>
  </si>
  <si>
    <t>Average Exchange Rate</t>
  </si>
  <si>
    <t>Total Budget Amount in US$</t>
  </si>
  <si>
    <t>Ref:</t>
  </si>
  <si>
    <t>Item description</t>
  </si>
  <si>
    <t>Budget in US$</t>
  </si>
  <si>
    <t>A</t>
  </si>
  <si>
    <t>DIRECT PROJECT COSTS</t>
  </si>
  <si>
    <t>A1</t>
  </si>
  <si>
    <t>A2</t>
  </si>
  <si>
    <t>A3</t>
  </si>
  <si>
    <t>A4</t>
  </si>
  <si>
    <t>A5</t>
  </si>
  <si>
    <t>A6</t>
  </si>
  <si>
    <t>Sub-Total Direct Project Costs</t>
  </si>
  <si>
    <t>B</t>
  </si>
  <si>
    <t>INDIRECT COSTS</t>
  </si>
  <si>
    <t>B1</t>
  </si>
  <si>
    <t>Sub-Total Indirect Costs</t>
  </si>
  <si>
    <t>GRAND TOTAL</t>
  </si>
  <si>
    <t>1. ORGANZATIONAL AND CURRENCY DETAILS</t>
  </si>
  <si>
    <t xml:space="preserve">Exchange Rate at time of Budgeting </t>
  </si>
  <si>
    <t>Unit Type</t>
  </si>
  <si>
    <t>No. of Units</t>
  </si>
  <si>
    <t>Frequency</t>
  </si>
  <si>
    <t xml:space="preserve">Unit Cost </t>
  </si>
  <si>
    <t>Notes</t>
  </si>
  <si>
    <t>Project Staff Salaries</t>
  </si>
  <si>
    <t>A1.1</t>
  </si>
  <si>
    <t>E.g. Project Manager</t>
  </si>
  <si>
    <t>Month</t>
  </si>
  <si>
    <t>E.g. One Programme Manager to be hired at the start of the year.</t>
  </si>
  <si>
    <t>A1.2</t>
  </si>
  <si>
    <t>E.g. Project Officer</t>
  </si>
  <si>
    <t>E.g. One Programme Officer to be hired at the start of month 4 so will only be in the project for 8 months</t>
  </si>
  <si>
    <t>A1.3</t>
  </si>
  <si>
    <t>A1.4</t>
  </si>
  <si>
    <t>A1.5</t>
  </si>
  <si>
    <t>A1.6</t>
  </si>
  <si>
    <t>Project Staff Benefits</t>
  </si>
  <si>
    <t>A2.1</t>
  </si>
  <si>
    <t>E.g. Benefits are 10% of the salaries</t>
  </si>
  <si>
    <t>A2.2</t>
  </si>
  <si>
    <t>A2.3</t>
  </si>
  <si>
    <t>A2.4</t>
  </si>
  <si>
    <t>A2.5</t>
  </si>
  <si>
    <t>A2.6</t>
  </si>
  <si>
    <t>A2.7</t>
  </si>
  <si>
    <t>A2.8</t>
  </si>
  <si>
    <t>A2.9</t>
  </si>
  <si>
    <t>A2.10</t>
  </si>
  <si>
    <t>Convenings, Conferences &amp; Workshops</t>
  </si>
  <si>
    <t>A3.1</t>
  </si>
  <si>
    <t>Ticket</t>
  </si>
  <si>
    <t>E.g. Return tickets for 2 people for 3 workshops in the year</t>
  </si>
  <si>
    <t>A3.2</t>
  </si>
  <si>
    <t>Day</t>
  </si>
  <si>
    <t>E.g. 5 Consultants for each of the 3 workshops at a daily rate of $400</t>
  </si>
  <si>
    <t>A3.3</t>
  </si>
  <si>
    <t>Delegate</t>
  </si>
  <si>
    <t>E.g. Per diem for 35 delegates on 3 workshops</t>
  </si>
  <si>
    <t>A3.4</t>
  </si>
  <si>
    <t>Lumpsum</t>
  </si>
  <si>
    <t>E.g. Based on estimated costs incurred in the past to run a 35 delegate workshop</t>
  </si>
  <si>
    <t>A3.5</t>
  </si>
  <si>
    <t>A3.6</t>
  </si>
  <si>
    <t>A3.7</t>
  </si>
  <si>
    <t>A3.8</t>
  </si>
  <si>
    <t>A3.9</t>
  </si>
  <si>
    <t>A3.10</t>
  </si>
  <si>
    <t>A4.</t>
  </si>
  <si>
    <t>Research &amp; Surveys</t>
  </si>
  <si>
    <t>A4.1</t>
  </si>
  <si>
    <t>A4.2</t>
  </si>
  <si>
    <t>A4.3</t>
  </si>
  <si>
    <t>A4.4</t>
  </si>
  <si>
    <t>Reporting &amp; Evaluation</t>
  </si>
  <si>
    <t>A5.1</t>
  </si>
  <si>
    <t>A5.1.1</t>
  </si>
  <si>
    <t>A5.1.2</t>
  </si>
  <si>
    <t>A5.1.3</t>
  </si>
  <si>
    <t>A5.2</t>
  </si>
  <si>
    <t>A5.2.1</t>
  </si>
  <si>
    <t>A5.2.2</t>
  </si>
  <si>
    <t>A5.2.3</t>
  </si>
  <si>
    <t>Equipment</t>
  </si>
  <si>
    <t>A6.1</t>
  </si>
  <si>
    <t>A6.2</t>
  </si>
  <si>
    <t>A6.3</t>
  </si>
  <si>
    <t>Administrative Costs</t>
  </si>
  <si>
    <t>B1.1</t>
  </si>
  <si>
    <t>E.g. Office Rent</t>
  </si>
  <si>
    <t>E.g. Monthly rent of $200 for 12 months</t>
  </si>
  <si>
    <t>B1.2</t>
  </si>
  <si>
    <t>E.g. Utilities</t>
  </si>
  <si>
    <t>B1.3</t>
  </si>
  <si>
    <t>E.g. Repairs &amp; Maintenance</t>
  </si>
  <si>
    <t>B1.4</t>
  </si>
  <si>
    <t>E.g. Office Supplies</t>
  </si>
  <si>
    <t>B1.5</t>
  </si>
  <si>
    <t>B1.6</t>
  </si>
  <si>
    <t>E.g. Communication Costs</t>
  </si>
  <si>
    <t>B1.7</t>
  </si>
  <si>
    <t>B1.8</t>
  </si>
  <si>
    <t>B1.9</t>
  </si>
  <si>
    <t>B1.10</t>
  </si>
  <si>
    <t>Sub-Total- Indirect Costs</t>
  </si>
  <si>
    <t>Project Total Cost</t>
  </si>
  <si>
    <t>4. AUTHORIZED BY</t>
  </si>
  <si>
    <t xml:space="preserve">Name </t>
  </si>
  <si>
    <t>Title</t>
  </si>
  <si>
    <t>Date</t>
  </si>
  <si>
    <t>2. FILL IN THIS REPORT IN USD</t>
  </si>
  <si>
    <t>Variance           in                    US$</t>
  </si>
  <si>
    <t>Variance           in                    %</t>
  </si>
  <si>
    <t>Explanations of Variances</t>
  </si>
  <si>
    <t>3. CASHFLOW STATUS:</t>
  </si>
  <si>
    <t>Cash at the beginning of period</t>
  </si>
  <si>
    <t>Funds received during period</t>
  </si>
  <si>
    <t>Fill in</t>
  </si>
  <si>
    <t>Funds spent during period</t>
  </si>
  <si>
    <t>Cash at end of period</t>
  </si>
  <si>
    <t>Balance from Total Grant</t>
  </si>
  <si>
    <t>4. AUTHORIZED BY:</t>
  </si>
  <si>
    <t>Signature</t>
  </si>
  <si>
    <t>2ND INTERIM REPORT</t>
  </si>
  <si>
    <t>Organization Name:</t>
  </si>
  <si>
    <t>Project Title:</t>
  </si>
  <si>
    <t>Budget Period:</t>
  </si>
  <si>
    <t>Home Currency:</t>
  </si>
  <si>
    <t>Average Exchange Rate:</t>
  </si>
  <si>
    <t>79Kenya Shilings to 1 dollar</t>
  </si>
  <si>
    <t>Total Budget Amount in US$:</t>
  </si>
  <si>
    <t xml:space="preserve">        Name </t>
  </si>
  <si>
    <t>FINAL REPORT</t>
  </si>
  <si>
    <t xml:space="preserve">BUDGET MODIFICATION PROPOSAL </t>
  </si>
  <si>
    <t>2. This worksheet details a request for budget modification.
Please fill in all applicable green cells in the "Actual Expenses" and "Budget Modification" columns.
The amounts in the "Grand Total" rows for the "Balance" and adjacent "Budget Modification" columns should be equal.</t>
  </si>
  <si>
    <t>Approved Budget</t>
  </si>
  <si>
    <t>Actual Expenses</t>
  </si>
  <si>
    <t>Balance</t>
  </si>
  <si>
    <t>Budget Modfication</t>
  </si>
  <si>
    <t>Budget Modification Notes</t>
  </si>
  <si>
    <t>Total Actual Expenses</t>
  </si>
  <si>
    <t>Total Balance</t>
  </si>
  <si>
    <t>Total Budget Modification</t>
  </si>
  <si>
    <t>SUMMARY BUDGET / ORIGINAL &amp; AMENDED</t>
  </si>
  <si>
    <t>2. ORGANIZATIONAL AND CURRENCY DETAILS</t>
  </si>
  <si>
    <t>Original Budget</t>
  </si>
  <si>
    <t>Budget Modification</t>
  </si>
  <si>
    <r>
      <t>Actual Expenditure</t>
    </r>
    <r>
      <rPr>
        <b/>
        <sz val="14"/>
        <color indexed="10"/>
        <rFont val="Arial"/>
        <family val="2"/>
      </rPr>
      <t/>
    </r>
  </si>
  <si>
    <r>
      <t xml:space="preserve">Actual Expenditure </t>
    </r>
    <r>
      <rPr>
        <b/>
        <sz val="14"/>
        <rFont val="Arial"/>
        <family val="2"/>
      </rPr>
      <t>in US$</t>
    </r>
  </si>
  <si>
    <t xml:space="preserve">KARIBU NEW REALITY GRANT PROPOSAL BUDGET WORKSHEET </t>
  </si>
  <si>
    <t>CONTRIBUTIONS FROM OUTSIDE ORGANIZATIONS</t>
  </si>
  <si>
    <t>Sub-Total</t>
  </si>
  <si>
    <t>E.g. Stpend for one Programme Officer to be hired at the start of month 4 so will only be in the project for 8 months</t>
  </si>
  <si>
    <t>REQUESTED AMOUNT FROM KARIBU NEW REALITY GRANT:</t>
  </si>
  <si>
    <t>GRAND TOTAL (EXPECTED INCOME)</t>
  </si>
  <si>
    <t>Amount (USD):</t>
  </si>
  <si>
    <t>Total Amount (USD)</t>
  </si>
  <si>
    <t>E.g. 1 stipend for 1 Programme Manager for 12 months to be hired at the start of the year.</t>
  </si>
  <si>
    <t>E.g. Per diems for participants</t>
  </si>
  <si>
    <t>E.g. Per diem 35 delegates on 3 workshops for 15 USD each</t>
  </si>
  <si>
    <t>E.g. Tea break and lunch</t>
  </si>
  <si>
    <t>E.g. Cost of Tea break + lunch for 50 workshop participants for 20 USD each.</t>
  </si>
  <si>
    <t>D. SUMMARY</t>
  </si>
  <si>
    <t>E. AUTHORIZED BY</t>
  </si>
  <si>
    <t>TOTAL EXPECTED INCOME</t>
  </si>
  <si>
    <t>TOTAL EXPECTED COSTS</t>
  </si>
  <si>
    <t>Difference:</t>
  </si>
  <si>
    <r>
      <t xml:space="preserve">DIRECT PROJECT COSTS (PERSONNEL)
</t>
    </r>
    <r>
      <rPr>
        <i/>
        <sz val="14"/>
        <rFont val="Franklin Gothic Book"/>
        <family val="2"/>
      </rPr>
      <t>This might include persons who will be paid or given stipends for their efforts for the project (staff, consultants, volunteers, etc…)</t>
    </r>
  </si>
  <si>
    <t>E.g. Bank charges</t>
  </si>
  <si>
    <t>E.g.Flip charts</t>
  </si>
  <si>
    <t>E.g. 2 flipcharts purchased 1 time for 5 USD each.</t>
  </si>
  <si>
    <t>E.g. Monthly rent for 4 months for 50 USD each month</t>
  </si>
  <si>
    <t>Total Costs/Expenditures of the project in US$</t>
  </si>
  <si>
    <t>E.g. Venue Hire</t>
  </si>
  <si>
    <t>E.g. 1 venue for 2 days at 50 USD per day</t>
  </si>
  <si>
    <t>GRAND TOTAL (EXPECTED COSTS/EXPENDITURES)</t>
  </si>
  <si>
    <r>
      <rPr>
        <b/>
        <i/>
        <sz val="18"/>
        <rFont val="Arial"/>
        <family val="2"/>
      </rPr>
      <t xml:space="preserve">INSTRUCTIONS: </t>
    </r>
    <r>
      <rPr>
        <sz val="18"/>
        <rFont val="Arial"/>
        <family val="2"/>
      </rPr>
      <t xml:space="preserve">This </t>
    </r>
    <r>
      <rPr>
        <b/>
        <sz val="18"/>
        <rFont val="Arial"/>
        <family val="2"/>
      </rPr>
      <t>Grant Budget Worksheet</t>
    </r>
    <r>
      <rPr>
        <sz val="18"/>
        <rFont val="Arial"/>
        <family val="2"/>
      </rPr>
      <t xml:space="preserve"> can be modified for any project and is provided to potential partners in the initial stage. Remember to insert the project name where applicable and </t>
    </r>
    <r>
      <rPr>
        <b/>
        <sz val="18"/>
        <color rgb="FFFF0000"/>
        <rFont val="Arial"/>
        <family val="2"/>
      </rPr>
      <t>UPDATE</t>
    </r>
    <r>
      <rPr>
        <sz val="18"/>
        <rFont val="Arial"/>
        <family val="2"/>
      </rPr>
      <t xml:space="preserve"> the line items for each section. Grant budgets should be in </t>
    </r>
    <r>
      <rPr>
        <sz val="18"/>
        <color rgb="FFFF0000"/>
        <rFont val="Arial"/>
        <family val="2"/>
      </rPr>
      <t>USD</t>
    </r>
    <r>
      <rPr>
        <sz val="18"/>
        <rFont val="Arial"/>
        <family val="2"/>
      </rPr>
      <t xml:space="preserve"> ($); however, please provide local currency and exchange rate in the box below. The Budgeting Instructions are illustrative and </t>
    </r>
    <r>
      <rPr>
        <b/>
        <sz val="18"/>
        <color rgb="FFFF0000"/>
        <rFont val="Arial"/>
        <family val="2"/>
      </rPr>
      <t>should be modified for each project</t>
    </r>
    <r>
      <rPr>
        <sz val="18"/>
        <rFont val="Arial"/>
        <family val="2"/>
      </rPr>
      <t xml:space="preserve">. 
Remember that a good budget is one that anyone can pick up and implement without needing to consult the preparer: it is easy to read, has straightforward calculations with explanatory notes, and is fully justified. </t>
    </r>
  </si>
  <si>
    <t>Fill in Info here</t>
  </si>
  <si>
    <t>E.g. Received 2000 USD grant from another donor</t>
  </si>
  <si>
    <t>A. GROUP AND CURRENCY DETAILS</t>
  </si>
  <si>
    <t>Group Name</t>
  </si>
  <si>
    <t>Initiative Title</t>
  </si>
  <si>
    <r>
      <t xml:space="preserve">B. FILL IN YOUR EXPECTED </t>
    </r>
    <r>
      <rPr>
        <b/>
        <sz val="22"/>
        <color rgb="FF0070C0"/>
        <rFont val="Franklin Gothic Book"/>
        <family val="2"/>
      </rPr>
      <t>INCOME</t>
    </r>
    <r>
      <rPr>
        <b/>
        <sz val="22"/>
        <color theme="1"/>
        <rFont val="Franklin Gothic Book"/>
        <family val="2"/>
      </rPr>
      <t xml:space="preserve"> TOWARDS THE INITIATIVE (IN USD)</t>
    </r>
  </si>
  <si>
    <r>
      <t xml:space="preserve">C. FILL IN YOUR EXPECTED </t>
    </r>
    <r>
      <rPr>
        <b/>
        <sz val="22"/>
        <color rgb="FF0070C0"/>
        <rFont val="Franklin Gothic Book"/>
        <family val="2"/>
      </rPr>
      <t>COSTS/EXPENDITURES</t>
    </r>
    <r>
      <rPr>
        <b/>
        <sz val="22"/>
        <color theme="1"/>
        <rFont val="Franklin Gothic Book"/>
        <family val="2"/>
      </rPr>
      <t xml:space="preserve"> TOWARDS THE INITIATIVE (IN USD)</t>
    </r>
  </si>
  <si>
    <r>
      <t xml:space="preserve">INDIRECT COSTS (ADMINISTRATIVE COST)
</t>
    </r>
    <r>
      <rPr>
        <i/>
        <sz val="14"/>
        <rFont val="Franklin Gothic Book"/>
        <family val="2"/>
      </rPr>
      <t>This represent the expenses of doing your work that are not readily identified with a particular grant, contract, or project function, but are necessary for the general operation of the group.</t>
    </r>
  </si>
  <si>
    <t>Cycle 2 - 2023</t>
  </si>
  <si>
    <r>
      <t xml:space="preserve">DIRECT INITIATIVE COSTS (COST OF OPERATION OF ACTIVITY)
</t>
    </r>
    <r>
      <rPr>
        <i/>
        <sz val="14"/>
        <rFont val="Franklin Gothic Book"/>
        <family val="2"/>
      </rPr>
      <t xml:space="preserve">This might include rental of meeting spaces, renting of projectors, meals, stationery &amp; materials, per diems, etc </t>
    </r>
  </si>
  <si>
    <r>
      <t xml:space="preserve">DIRECT INITIATIVE COSTS (TRAVEL)
</t>
    </r>
    <r>
      <rPr>
        <i/>
        <sz val="14"/>
        <rFont val="Franklin Gothic Book"/>
        <family val="2"/>
      </rPr>
      <t>This might include bus fees, venue hire, local transportation, etc…</t>
    </r>
  </si>
  <si>
    <r>
      <t xml:space="preserve">DIRECT INITIATIVE COSTS (OFFICE AND DIGITAL SUPPLIES)
</t>
    </r>
    <r>
      <rPr>
        <i/>
        <sz val="14"/>
        <rFont val="Franklin Gothic Book"/>
        <family val="2"/>
      </rPr>
      <t xml:space="preserve">This might include flip charts, pens, makers, internet modem, phone credits, paid accounts, phone credits,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</si>
</sst>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quot;#,##0.00"/>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4"/>
      <name val="Arial"/>
      <family val="2"/>
    </font>
    <font>
      <b/>
      <sz val="12"/>
      <name val="Arial"/>
      <family val="2"/>
    </font>
    <font>
      <b/>
      <i/>
      <sz val="12"/>
      <name val="Arial"/>
      <family val="2"/>
    </font>
    <font>
      <sz val="14"/>
      <name val="Arial"/>
      <family val="2"/>
    </font>
    <font>
      <i/>
      <sz val="12"/>
      <name val="Arial"/>
      <family val="2"/>
    </font>
    <font>
      <b/>
      <sz val="14"/>
      <color indexed="10"/>
      <name val="Arial"/>
      <family val="2"/>
    </font>
    <font>
      <sz val="11"/>
      <color theme="1"/>
      <name val="Calibri"/>
      <family val="2"/>
      <scheme val="minor"/>
    </font>
    <font>
      <sz val="12"/>
      <color rgb="FFFFC000"/>
      <name val="Arial"/>
      <family val="2"/>
    </font>
    <font>
      <sz val="12"/>
      <color theme="1"/>
      <name val="Arial"/>
      <family val="2"/>
    </font>
    <font>
      <b/>
      <sz val="12"/>
      <color theme="1"/>
      <name val="Arial"/>
      <family val="2"/>
    </font>
    <font>
      <b/>
      <sz val="12"/>
      <color rgb="FFFFC000"/>
      <name val="Arial"/>
      <family val="2"/>
    </font>
    <font>
      <b/>
      <sz val="12"/>
      <color rgb="FF000000"/>
      <name val="Arial"/>
      <family val="2"/>
    </font>
    <font>
      <b/>
      <sz val="14"/>
      <color theme="1"/>
      <name val="Arial"/>
      <family val="2"/>
    </font>
    <font>
      <b/>
      <u/>
      <sz val="16"/>
      <color theme="1"/>
      <name val="Arial"/>
      <family val="2"/>
    </font>
    <font>
      <b/>
      <sz val="14"/>
      <color theme="0"/>
      <name val="Arial"/>
      <family val="2"/>
    </font>
    <font>
      <b/>
      <sz val="12"/>
      <color rgb="FF0070C0"/>
      <name val="Arial"/>
      <family val="2"/>
    </font>
    <font>
      <b/>
      <u/>
      <sz val="22"/>
      <name val="Arial"/>
      <family val="2"/>
    </font>
    <font>
      <b/>
      <u/>
      <sz val="30"/>
      <color theme="0"/>
      <name val="Arial"/>
      <family val="2"/>
    </font>
    <font>
      <b/>
      <sz val="14"/>
      <color rgb="FF000000"/>
      <name val="Arial"/>
      <family val="2"/>
    </font>
    <font>
      <b/>
      <sz val="14"/>
      <color rgb="FFFFC000"/>
      <name val="Arial"/>
      <family val="2"/>
    </font>
    <font>
      <b/>
      <sz val="17"/>
      <color rgb="FFFF0000"/>
      <name val="Arial"/>
      <family val="2"/>
    </font>
    <font>
      <b/>
      <sz val="16"/>
      <color theme="1"/>
      <name val="Arial"/>
      <family val="2"/>
    </font>
    <font>
      <b/>
      <sz val="16"/>
      <name val="Arial"/>
      <family val="2"/>
    </font>
    <font>
      <b/>
      <u/>
      <sz val="36.5"/>
      <color theme="0"/>
      <name val="Arial"/>
      <family val="2"/>
    </font>
    <font>
      <b/>
      <sz val="14"/>
      <color rgb="FFFF0000"/>
      <name val="Arial"/>
      <family val="2"/>
    </font>
    <font>
      <b/>
      <u/>
      <sz val="37"/>
      <color theme="0"/>
      <name val="Franklin Gothic Book"/>
      <family val="2"/>
    </font>
    <font>
      <sz val="12"/>
      <name val="Franklin Gothic Book"/>
      <family val="2"/>
    </font>
    <font>
      <b/>
      <sz val="14"/>
      <color theme="1"/>
      <name val="Franklin Gothic Book"/>
      <family val="2"/>
    </font>
    <font>
      <sz val="12"/>
      <color theme="1"/>
      <name val="Franklin Gothic Book"/>
      <family val="2"/>
    </font>
    <font>
      <b/>
      <sz val="12"/>
      <color theme="1"/>
      <name val="Franklin Gothic Book"/>
      <family val="2"/>
    </font>
    <font>
      <b/>
      <sz val="12"/>
      <name val="Franklin Gothic Book"/>
      <family val="2"/>
    </font>
    <font>
      <b/>
      <sz val="14"/>
      <name val="Franklin Gothic Book"/>
      <family val="2"/>
    </font>
    <font>
      <b/>
      <sz val="11"/>
      <color indexed="8"/>
      <name val="Franklin Gothic Book"/>
      <family val="2"/>
    </font>
    <font>
      <b/>
      <sz val="12"/>
      <color rgb="FF000000"/>
      <name val="Franklin Gothic Book"/>
      <family val="2"/>
    </font>
    <font>
      <sz val="14"/>
      <name val="Franklin Gothic Book"/>
      <family val="2"/>
    </font>
    <font>
      <sz val="12"/>
      <color rgb="FFFFC000"/>
      <name val="Franklin Gothic Book"/>
      <family val="2"/>
    </font>
    <font>
      <b/>
      <sz val="14"/>
      <color theme="0"/>
      <name val="Franklin Gothic Book"/>
      <family val="2"/>
    </font>
    <font>
      <sz val="20"/>
      <name val="Arial"/>
      <family val="2"/>
    </font>
    <font>
      <sz val="9"/>
      <color indexed="81"/>
      <name val="Tahoma"/>
      <family val="2"/>
    </font>
    <font>
      <b/>
      <sz val="9"/>
      <color indexed="81"/>
      <name val="Tahoma"/>
      <family val="2"/>
    </font>
    <font>
      <b/>
      <sz val="18"/>
      <color theme="1"/>
      <name val="Franklin Gothic Book"/>
      <family val="2"/>
    </font>
    <font>
      <sz val="12"/>
      <color theme="0"/>
      <name val="Franklin Gothic Book"/>
      <family val="2"/>
    </font>
    <font>
      <b/>
      <sz val="12"/>
      <color theme="0"/>
      <name val="Franklin Gothic Book"/>
      <family val="2"/>
    </font>
    <font>
      <b/>
      <sz val="22"/>
      <color theme="1"/>
      <name val="Franklin Gothic Book"/>
      <family val="2"/>
    </font>
    <font>
      <sz val="22"/>
      <name val="Arial"/>
      <family val="2"/>
    </font>
    <font>
      <i/>
      <sz val="12"/>
      <name val="Franklin Gothic Book"/>
      <family val="2"/>
    </font>
    <font>
      <b/>
      <sz val="16"/>
      <color theme="0"/>
      <name val="Franklin Gothic Book"/>
      <family val="2"/>
    </font>
    <font>
      <b/>
      <sz val="22"/>
      <name val="Franklin Gothic Book"/>
      <family val="2"/>
    </font>
    <font>
      <b/>
      <i/>
      <sz val="18"/>
      <name val="Arial"/>
      <family val="2"/>
    </font>
    <font>
      <sz val="18"/>
      <name val="Arial"/>
      <family val="2"/>
    </font>
    <font>
      <b/>
      <sz val="18"/>
      <name val="Arial"/>
      <family val="2"/>
    </font>
    <font>
      <sz val="18"/>
      <color rgb="FFFF0000"/>
      <name val="Arial"/>
      <family val="2"/>
    </font>
    <font>
      <sz val="14"/>
      <color theme="1"/>
      <name val="Franklin Gothic Book"/>
      <family val="2"/>
    </font>
    <font>
      <b/>
      <i/>
      <sz val="11"/>
      <color indexed="8"/>
      <name val="Franklin Gothic Book"/>
      <family val="2"/>
    </font>
    <font>
      <i/>
      <sz val="14"/>
      <name val="Franklin Gothic Book"/>
      <family val="2"/>
    </font>
    <font>
      <b/>
      <i/>
      <sz val="12"/>
      <name val="Franklin Gothic Book"/>
      <family val="2"/>
    </font>
    <font>
      <b/>
      <i/>
      <sz val="12"/>
      <color theme="0" tint="-0.34998626667073579"/>
      <name val="Franklin Gothic Book"/>
      <family val="2"/>
    </font>
    <font>
      <b/>
      <sz val="18"/>
      <color rgb="FFFF0000"/>
      <name val="Arial"/>
      <family val="2"/>
    </font>
    <font>
      <b/>
      <sz val="22"/>
      <color rgb="FF0070C0"/>
      <name val="Franklin Gothic Book"/>
      <family val="2"/>
    </font>
  </fonts>
  <fills count="22">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bgColor indexed="64"/>
      </patternFill>
    </fill>
    <fill>
      <patternFill patternType="solid">
        <fgColor rgb="FF803D06"/>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3318C"/>
        <bgColor indexed="64"/>
      </patternFill>
    </fill>
    <fill>
      <patternFill patternType="solid">
        <fgColor theme="2"/>
        <bgColor indexed="64"/>
      </patternFill>
    </fill>
    <fill>
      <patternFill patternType="solid">
        <fgColor theme="7" tint="0.79998168889431442"/>
        <bgColor indexed="65"/>
      </patternFill>
    </fill>
    <fill>
      <patternFill patternType="solid">
        <fgColor theme="8" tint="0.79998168889431442"/>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style="thin">
        <color rgb="FF00B050"/>
      </right>
      <top/>
      <bottom style="thin">
        <color rgb="FF00B050"/>
      </bottom>
      <diagonal/>
    </border>
    <border>
      <left style="thin">
        <color rgb="FF00B050"/>
      </left>
      <right/>
      <top/>
      <bottom style="thin">
        <color rgb="FF00B050"/>
      </bottom>
      <diagonal/>
    </border>
    <border>
      <left/>
      <right style="thin">
        <color rgb="FF00B050"/>
      </right>
      <top/>
      <bottom style="thin">
        <color rgb="FF00B050"/>
      </bottom>
      <diagonal/>
    </border>
    <border>
      <left style="thin">
        <color rgb="FF00B050"/>
      </left>
      <right style="thin">
        <color rgb="FF00B050"/>
      </right>
      <top style="thin">
        <color rgb="FF00B050"/>
      </top>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rgb="FF00B050"/>
      </bottom>
      <diagonal/>
    </border>
    <border>
      <left/>
      <right style="thin">
        <color indexed="64"/>
      </right>
      <top style="thin">
        <color rgb="FF00B050"/>
      </top>
      <bottom style="thin">
        <color rgb="FF00B050"/>
      </bottom>
      <diagonal/>
    </border>
    <border>
      <left/>
      <right style="thin">
        <color indexed="64"/>
      </right>
      <top style="thin">
        <color rgb="FF00B050"/>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0">
    <xf numFmtId="0" fontId="0" fillId="0" borderId="0"/>
    <xf numFmtId="43" fontId="4" fillId="0" borderId="0" applyFont="0" applyFill="0" applyBorder="0" applyAlignment="0" applyProtection="0"/>
    <xf numFmtId="0" fontId="12" fillId="0" borderId="0"/>
    <xf numFmtId="0" fontId="5" fillId="0" borderId="0"/>
    <xf numFmtId="0" fontId="5" fillId="0" borderId="0"/>
    <xf numFmtId="9" fontId="4" fillId="0" borderId="0" applyFont="0" applyFill="0" applyBorder="0" applyAlignment="0" applyProtection="0"/>
    <xf numFmtId="0" fontId="4" fillId="0" borderId="0"/>
    <xf numFmtId="0" fontId="3" fillId="0" borderId="0"/>
    <xf numFmtId="0" fontId="2" fillId="0" borderId="0"/>
    <xf numFmtId="0" fontId="1" fillId="20" borderId="0" applyNumberFormat="0" applyBorder="0" applyAlignment="0" applyProtection="0"/>
  </cellStyleXfs>
  <cellXfs count="480">
    <xf numFmtId="0" fontId="0" fillId="0" borderId="0" xfId="0"/>
    <xf numFmtId="0" fontId="5" fillId="0" borderId="0" xfId="4"/>
    <xf numFmtId="0" fontId="5" fillId="0" borderId="0" xfId="3" applyAlignment="1">
      <alignment horizontal="center"/>
    </xf>
    <xf numFmtId="0" fontId="6" fillId="2" borderId="1" xfId="4" applyFont="1" applyFill="1" applyBorder="1" applyAlignment="1">
      <alignment vertical="top" wrapText="1"/>
    </xf>
    <xf numFmtId="0" fontId="6" fillId="2" borderId="2" xfId="4" applyFont="1" applyFill="1" applyBorder="1" applyAlignment="1">
      <alignment vertical="top" wrapText="1"/>
    </xf>
    <xf numFmtId="0" fontId="14" fillId="0" borderId="0" xfId="2" applyFont="1"/>
    <xf numFmtId="0" fontId="7" fillId="3" borderId="3" xfId="4" applyFont="1" applyFill="1" applyBorder="1"/>
    <xf numFmtId="0" fontId="7" fillId="3" borderId="5" xfId="4" applyFont="1" applyFill="1" applyBorder="1"/>
    <xf numFmtId="0" fontId="14" fillId="0" borderId="20" xfId="2" applyFont="1" applyBorder="1"/>
    <xf numFmtId="0" fontId="5" fillId="0" borderId="0" xfId="2" applyFont="1"/>
    <xf numFmtId="0" fontId="22" fillId="0" borderId="0" xfId="4" applyFont="1" applyAlignment="1">
      <alignment horizontal="center" vertical="center"/>
    </xf>
    <xf numFmtId="0" fontId="6" fillId="2" borderId="14" xfId="4" applyFont="1" applyFill="1" applyBorder="1" applyAlignment="1">
      <alignment horizontal="center" vertical="top" wrapText="1"/>
    </xf>
    <xf numFmtId="0" fontId="6" fillId="5" borderId="5" xfId="4" applyFont="1" applyFill="1" applyBorder="1"/>
    <xf numFmtId="0" fontId="6" fillId="5" borderId="3" xfId="4" applyFont="1" applyFill="1" applyBorder="1"/>
    <xf numFmtId="3" fontId="7" fillId="5" borderId="10" xfId="4" applyNumberFormat="1" applyFont="1" applyFill="1" applyBorder="1"/>
    <xf numFmtId="0" fontId="5" fillId="5" borderId="10" xfId="4" applyFill="1" applyBorder="1"/>
    <xf numFmtId="0" fontId="7" fillId="2" borderId="15" xfId="4" applyFont="1" applyFill="1" applyBorder="1"/>
    <xf numFmtId="0" fontId="7" fillId="2" borderId="3" xfId="4" applyFont="1" applyFill="1" applyBorder="1"/>
    <xf numFmtId="4" fontId="7" fillId="2" borderId="21" xfId="4" applyNumberFormat="1" applyFont="1" applyFill="1" applyBorder="1"/>
    <xf numFmtId="0" fontId="5" fillId="2" borderId="5" xfId="4" applyFill="1" applyBorder="1"/>
    <xf numFmtId="4" fontId="7" fillId="2" borderId="10" xfId="4" applyNumberFormat="1" applyFont="1" applyFill="1" applyBorder="1"/>
    <xf numFmtId="0" fontId="6" fillId="3" borderId="5" xfId="4" applyFont="1" applyFill="1" applyBorder="1"/>
    <xf numFmtId="0" fontId="6" fillId="3" borderId="3" xfId="4" applyFont="1" applyFill="1" applyBorder="1"/>
    <xf numFmtId="4" fontId="6" fillId="3" borderId="10" xfId="4" applyNumberFormat="1" applyFont="1" applyFill="1" applyBorder="1"/>
    <xf numFmtId="4" fontId="5" fillId="3" borderId="10" xfId="4" applyNumberFormat="1" applyFill="1" applyBorder="1"/>
    <xf numFmtId="0" fontId="5" fillId="0" borderId="0" xfId="4" applyProtection="1">
      <protection locked="0"/>
    </xf>
    <xf numFmtId="3" fontId="5" fillId="0" borderId="0" xfId="4" applyNumberFormat="1" applyProtection="1">
      <protection locked="0"/>
    </xf>
    <xf numFmtId="0" fontId="14" fillId="0" borderId="0" xfId="2" applyFont="1" applyProtection="1">
      <protection locked="0"/>
    </xf>
    <xf numFmtId="49" fontId="17" fillId="0" borderId="0" xfId="0" applyNumberFormat="1" applyFont="1" applyProtection="1">
      <protection locked="0"/>
    </xf>
    <xf numFmtId="0" fontId="5" fillId="0" borderId="0" xfId="3" applyAlignment="1" applyProtection="1">
      <alignment horizontal="center"/>
      <protection locked="0"/>
    </xf>
    <xf numFmtId="37" fontId="5" fillId="0" borderId="0" xfId="4" applyNumberFormat="1" applyAlignment="1" applyProtection="1">
      <alignment horizontal="center"/>
      <protection locked="0"/>
    </xf>
    <xf numFmtId="9" fontId="5" fillId="0" borderId="0" xfId="4" applyNumberFormat="1" applyProtection="1">
      <protection locked="0"/>
    </xf>
    <xf numFmtId="0" fontId="6" fillId="0" borderId="0" xfId="4" applyFont="1" applyProtection="1">
      <protection locked="0"/>
    </xf>
    <xf numFmtId="3" fontId="25" fillId="0" borderId="0" xfId="4" applyNumberFormat="1" applyFont="1" applyProtection="1">
      <protection locked="0"/>
    </xf>
    <xf numFmtId="49" fontId="24" fillId="0" borderId="0" xfId="0" applyNumberFormat="1" applyFont="1" applyProtection="1">
      <protection locked="0"/>
    </xf>
    <xf numFmtId="0" fontId="13" fillId="0" borderId="0" xfId="4" applyFont="1" applyProtection="1">
      <protection locked="0"/>
    </xf>
    <xf numFmtId="49" fontId="13" fillId="0" borderId="0" xfId="4" applyNumberFormat="1" applyFont="1" applyProtection="1">
      <protection locked="0"/>
    </xf>
    <xf numFmtId="3" fontId="13" fillId="0" borderId="0" xfId="4" applyNumberFormat="1" applyFont="1" applyProtection="1">
      <protection locked="0"/>
    </xf>
    <xf numFmtId="0" fontId="13" fillId="0" borderId="0" xfId="3" applyFont="1" applyAlignment="1" applyProtection="1">
      <alignment horizontal="center"/>
      <protection locked="0"/>
    </xf>
    <xf numFmtId="37" fontId="13" fillId="0" borderId="0" xfId="4" applyNumberFormat="1" applyFont="1" applyAlignment="1" applyProtection="1">
      <alignment horizontal="center"/>
      <protection locked="0"/>
    </xf>
    <xf numFmtId="0" fontId="18" fillId="4" borderId="12" xfId="2" applyFont="1" applyFill="1" applyBorder="1"/>
    <xf numFmtId="0" fontId="14" fillId="0" borderId="13" xfId="2" applyFont="1" applyBorder="1"/>
    <xf numFmtId="3" fontId="5" fillId="0" borderId="0" xfId="4" applyNumberFormat="1"/>
    <xf numFmtId="0" fontId="15" fillId="0" borderId="0" xfId="2" applyFont="1"/>
    <xf numFmtId="0" fontId="5" fillId="0" borderId="0" xfId="4" applyAlignment="1">
      <alignment horizontal="center" vertical="center"/>
    </xf>
    <xf numFmtId="37" fontId="7" fillId="8" borderId="3" xfId="4" applyNumberFormat="1" applyFont="1" applyFill="1" applyBorder="1"/>
    <xf numFmtId="4" fontId="7" fillId="9" borderId="3" xfId="4" applyNumberFormat="1" applyFont="1" applyFill="1" applyBorder="1"/>
    <xf numFmtId="49" fontId="5" fillId="9" borderId="3" xfId="4" applyNumberFormat="1" applyFill="1" applyBorder="1" applyAlignment="1">
      <alignment horizontal="left" wrapText="1"/>
    </xf>
    <xf numFmtId="49" fontId="17" fillId="0" borderId="0" xfId="0" applyNumberFormat="1" applyFont="1"/>
    <xf numFmtId="0" fontId="5" fillId="0" borderId="16" xfId="4" applyBorder="1"/>
    <xf numFmtId="4" fontId="7" fillId="7" borderId="3" xfId="4" applyNumberFormat="1" applyFont="1" applyFill="1" applyBorder="1"/>
    <xf numFmtId="37" fontId="5" fillId="0" borderId="0" xfId="4" applyNumberFormat="1" applyAlignment="1">
      <alignment horizontal="center"/>
    </xf>
    <xf numFmtId="0" fontId="6" fillId="4" borderId="0" xfId="2" applyFont="1" applyFill="1" applyAlignment="1">
      <alignment horizontal="left"/>
    </xf>
    <xf numFmtId="0" fontId="13" fillId="0" borderId="0" xfId="2" applyFont="1"/>
    <xf numFmtId="0" fontId="6" fillId="0" borderId="0" xfId="4" applyFont="1"/>
    <xf numFmtId="0" fontId="13" fillId="0" borderId="0" xfId="4" applyFont="1"/>
    <xf numFmtId="3" fontId="13" fillId="0" borderId="0" xfId="4" applyNumberFormat="1" applyFont="1"/>
    <xf numFmtId="0" fontId="6" fillId="4" borderId="17" xfId="2" applyFont="1" applyFill="1" applyBorder="1" applyAlignment="1">
      <alignment horizontal="left"/>
    </xf>
    <xf numFmtId="0" fontId="18" fillId="0" borderId="26" xfId="2" applyFont="1" applyBorder="1"/>
    <xf numFmtId="0" fontId="18" fillId="0" borderId="27" xfId="2" applyFont="1" applyBorder="1"/>
    <xf numFmtId="0" fontId="15" fillId="0" borderId="18" xfId="2" applyFont="1" applyBorder="1"/>
    <xf numFmtId="0" fontId="5" fillId="0" borderId="3" xfId="4" applyBorder="1"/>
    <xf numFmtId="49" fontId="7" fillId="8" borderId="3" xfId="4" applyNumberFormat="1" applyFont="1" applyFill="1" applyBorder="1" applyAlignment="1">
      <alignment horizontal="left" wrapText="1"/>
    </xf>
    <xf numFmtId="49" fontId="7" fillId="10" borderId="3" xfId="4" applyNumberFormat="1" applyFont="1" applyFill="1" applyBorder="1" applyAlignment="1">
      <alignment horizontal="left" wrapText="1"/>
    </xf>
    <xf numFmtId="164" fontId="5" fillId="6" borderId="37" xfId="1" applyNumberFormat="1" applyFont="1" applyFill="1" applyBorder="1" applyProtection="1">
      <protection locked="0"/>
    </xf>
    <xf numFmtId="0" fontId="10" fillId="0" borderId="0" xfId="4" applyFont="1" applyProtection="1">
      <protection locked="0"/>
    </xf>
    <xf numFmtId="43" fontId="5" fillId="14" borderId="3" xfId="1" applyFont="1" applyFill="1" applyBorder="1" applyAlignment="1" applyProtection="1">
      <alignment horizontal="right"/>
      <protection locked="0"/>
    </xf>
    <xf numFmtId="49" fontId="5" fillId="14" borderId="3" xfId="4" applyNumberFormat="1" applyFill="1" applyBorder="1" applyAlignment="1" applyProtection="1">
      <alignment horizontal="left" vertical="top" wrapText="1"/>
      <protection locked="0"/>
    </xf>
    <xf numFmtId="0" fontId="19" fillId="0" borderId="0" xfId="2" applyFont="1" applyAlignment="1">
      <alignment horizontal="center"/>
    </xf>
    <xf numFmtId="0" fontId="14" fillId="0" borderId="9" xfId="2" applyFont="1" applyBorder="1"/>
    <xf numFmtId="0" fontId="14" fillId="0" borderId="30" xfId="2" applyFont="1" applyBorder="1"/>
    <xf numFmtId="0" fontId="14" fillId="0" borderId="32" xfId="2" applyFont="1" applyBorder="1"/>
    <xf numFmtId="0" fontId="6" fillId="2" borderId="2" xfId="4" applyFont="1" applyFill="1" applyBorder="1" applyAlignment="1">
      <alignment horizontal="center" vertical="top" wrapText="1"/>
    </xf>
    <xf numFmtId="37" fontId="6" fillId="2" borderId="2" xfId="4" applyNumberFormat="1" applyFont="1" applyFill="1" applyBorder="1" applyAlignment="1">
      <alignment horizontal="center" vertical="top" wrapText="1"/>
    </xf>
    <xf numFmtId="49" fontId="6" fillId="2" borderId="2" xfId="4" applyNumberFormat="1" applyFont="1" applyFill="1" applyBorder="1" applyAlignment="1">
      <alignment horizontal="center" vertical="top" wrapText="1"/>
    </xf>
    <xf numFmtId="0" fontId="6" fillId="2" borderId="5" xfId="4" applyFont="1" applyFill="1" applyBorder="1"/>
    <xf numFmtId="0" fontId="6" fillId="2" borderId="3" xfId="4" applyFont="1" applyFill="1" applyBorder="1"/>
    <xf numFmtId="3" fontId="7" fillId="2" borderId="3" xfId="4" applyNumberFormat="1" applyFont="1" applyFill="1" applyBorder="1"/>
    <xf numFmtId="0" fontId="5" fillId="2" borderId="16" xfId="3" applyFill="1" applyBorder="1" applyAlignment="1">
      <alignment horizontal="center"/>
    </xf>
    <xf numFmtId="37" fontId="7" fillId="2" borderId="3" xfId="4" applyNumberFormat="1" applyFont="1" applyFill="1" applyBorder="1" applyAlignment="1">
      <alignment horizontal="center"/>
    </xf>
    <xf numFmtId="49" fontId="7" fillId="2" borderId="16" xfId="4" applyNumberFormat="1" applyFont="1" applyFill="1" applyBorder="1" applyAlignment="1">
      <alignment horizontal="left" wrapText="1"/>
    </xf>
    <xf numFmtId="4" fontId="5" fillId="3" borderId="28" xfId="4" applyNumberFormat="1" applyFill="1" applyBorder="1"/>
    <xf numFmtId="43" fontId="5" fillId="3" borderId="25" xfId="1" applyFont="1" applyFill="1" applyBorder="1" applyAlignment="1" applyProtection="1">
      <alignment horizontal="center"/>
    </xf>
    <xf numFmtId="9" fontId="5" fillId="3" borderId="28" xfId="5" applyFont="1" applyFill="1" applyBorder="1" applyAlignment="1" applyProtection="1">
      <alignment horizontal="center"/>
    </xf>
    <xf numFmtId="0" fontId="5" fillId="5" borderId="5" xfId="4" applyFill="1" applyBorder="1"/>
    <xf numFmtId="0" fontId="7" fillId="5" borderId="3" xfId="4" applyFont="1" applyFill="1" applyBorder="1"/>
    <xf numFmtId="4" fontId="7" fillId="5" borderId="3" xfId="4" applyNumberFormat="1" applyFont="1" applyFill="1" applyBorder="1"/>
    <xf numFmtId="9" fontId="5" fillId="5" borderId="3" xfId="5" applyFont="1" applyFill="1" applyBorder="1" applyAlignment="1" applyProtection="1">
      <alignment horizontal="center"/>
    </xf>
    <xf numFmtId="49" fontId="5" fillId="5" borderId="36" xfId="4" applyNumberFormat="1" applyFill="1" applyBorder="1" applyAlignment="1">
      <alignment horizontal="left" vertical="top" wrapText="1"/>
    </xf>
    <xf numFmtId="0" fontId="5" fillId="2" borderId="3" xfId="4" applyFill="1" applyBorder="1"/>
    <xf numFmtId="0" fontId="5" fillId="2" borderId="16" xfId="3" applyFill="1" applyBorder="1" applyAlignment="1">
      <alignment horizontal="right"/>
    </xf>
    <xf numFmtId="9" fontId="5" fillId="2" borderId="3" xfId="5" applyFont="1" applyFill="1" applyBorder="1" applyAlignment="1" applyProtection="1">
      <alignment horizontal="center"/>
    </xf>
    <xf numFmtId="49" fontId="7" fillId="2" borderId="16" xfId="4" applyNumberFormat="1" applyFont="1" applyFill="1" applyBorder="1" applyAlignment="1">
      <alignment horizontal="left" vertical="top" wrapText="1"/>
    </xf>
    <xf numFmtId="0" fontId="7" fillId="5" borderId="15" xfId="4" applyFont="1" applyFill="1" applyBorder="1"/>
    <xf numFmtId="4" fontId="7" fillId="5" borderId="16" xfId="4" applyNumberFormat="1" applyFont="1" applyFill="1" applyBorder="1"/>
    <xf numFmtId="43" fontId="7" fillId="5" borderId="49" xfId="1" applyFont="1" applyFill="1" applyBorder="1" applyAlignment="1" applyProtection="1">
      <alignment horizontal="right"/>
    </xf>
    <xf numFmtId="49" fontId="5" fillId="5" borderId="49" xfId="4" applyNumberFormat="1" applyFill="1" applyBorder="1" applyAlignment="1">
      <alignment horizontal="left" vertical="top" wrapText="1"/>
    </xf>
    <xf numFmtId="0" fontId="5" fillId="2" borderId="7" xfId="4" applyFill="1" applyBorder="1"/>
    <xf numFmtId="0" fontId="7" fillId="2" borderId="4" xfId="4" applyFont="1" applyFill="1" applyBorder="1"/>
    <xf numFmtId="4" fontId="7" fillId="2" borderId="4" xfId="4" applyNumberFormat="1" applyFont="1" applyFill="1" applyBorder="1"/>
    <xf numFmtId="43" fontId="7" fillId="2" borderId="4" xfId="1" applyFont="1" applyFill="1" applyBorder="1" applyProtection="1"/>
    <xf numFmtId="0" fontId="5" fillId="0" borderId="18" xfId="4" applyBorder="1"/>
    <xf numFmtId="0" fontId="5" fillId="0" borderId="28" xfId="4" applyBorder="1"/>
    <xf numFmtId="0" fontId="5" fillId="0" borderId="1" xfId="4" applyBorder="1"/>
    <xf numFmtId="0" fontId="5" fillId="0" borderId="5" xfId="4" applyBorder="1"/>
    <xf numFmtId="0" fontId="5" fillId="0" borderId="15" xfId="4" applyBorder="1"/>
    <xf numFmtId="164" fontId="5" fillId="0" borderId="50" xfId="1" applyNumberFormat="1" applyFont="1" applyBorder="1" applyProtection="1"/>
    <xf numFmtId="164" fontId="5" fillId="0" borderId="21" xfId="1" applyNumberFormat="1" applyFont="1" applyBorder="1" applyProtection="1"/>
    <xf numFmtId="0" fontId="7" fillId="14" borderId="3" xfId="4" applyFont="1" applyFill="1" applyBorder="1"/>
    <xf numFmtId="164" fontId="7" fillId="14" borderId="3" xfId="1" applyNumberFormat="1" applyFont="1" applyFill="1" applyBorder="1" applyProtection="1"/>
    <xf numFmtId="0" fontId="6" fillId="4" borderId="6" xfId="2" applyFont="1" applyFill="1" applyBorder="1" applyAlignment="1">
      <alignment horizontal="left"/>
    </xf>
    <xf numFmtId="0" fontId="6" fillId="0" borderId="0" xfId="2" applyFont="1" applyAlignment="1">
      <alignment vertical="top"/>
    </xf>
    <xf numFmtId="43" fontId="5" fillId="14" borderId="25" xfId="1" applyFont="1" applyFill="1" applyBorder="1" applyAlignment="1" applyProtection="1">
      <alignment horizontal="right"/>
      <protection locked="0"/>
    </xf>
    <xf numFmtId="0" fontId="9" fillId="0" borderId="28" xfId="2" applyFont="1" applyBorder="1" applyAlignment="1" applyProtection="1">
      <alignment vertical="top"/>
      <protection locked="0"/>
    </xf>
    <xf numFmtId="0" fontId="9" fillId="0" borderId="25" xfId="2" applyFont="1" applyBorder="1" applyAlignment="1" applyProtection="1">
      <alignment vertical="top"/>
      <protection locked="0"/>
    </xf>
    <xf numFmtId="0" fontId="15" fillId="2" borderId="23" xfId="2" applyFont="1" applyFill="1" applyBorder="1"/>
    <xf numFmtId="0" fontId="15" fillId="2" borderId="31" xfId="2" applyFont="1" applyFill="1" applyBorder="1"/>
    <xf numFmtId="0" fontId="14" fillId="0" borderId="29" xfId="2" applyFont="1" applyBorder="1"/>
    <xf numFmtId="0" fontId="7" fillId="2" borderId="8" xfId="4" applyFont="1" applyFill="1" applyBorder="1"/>
    <xf numFmtId="0" fontId="7" fillId="2" borderId="25" xfId="4" applyFont="1" applyFill="1" applyBorder="1"/>
    <xf numFmtId="0" fontId="15" fillId="2" borderId="8" xfId="2" applyFont="1" applyFill="1" applyBorder="1"/>
    <xf numFmtId="0" fontId="15" fillId="2" borderId="25" xfId="2" applyFont="1" applyFill="1" applyBorder="1"/>
    <xf numFmtId="0" fontId="7" fillId="2" borderId="8" xfId="2" applyFont="1" applyFill="1" applyBorder="1"/>
    <xf numFmtId="0" fontId="7" fillId="2" borderId="25" xfId="2" applyFont="1" applyFill="1" applyBorder="1"/>
    <xf numFmtId="0" fontId="15" fillId="2" borderId="22" xfId="2" applyFont="1" applyFill="1" applyBorder="1"/>
    <xf numFmtId="0" fontId="15" fillId="2" borderId="24" xfId="2" applyFont="1" applyFill="1" applyBorder="1"/>
    <xf numFmtId="0" fontId="14" fillId="0" borderId="33" xfId="2" applyFont="1" applyBorder="1"/>
    <xf numFmtId="0" fontId="6" fillId="2" borderId="15" xfId="4" applyFont="1" applyFill="1" applyBorder="1"/>
    <xf numFmtId="0" fontId="6" fillId="2" borderId="16" xfId="4" applyFont="1" applyFill="1" applyBorder="1"/>
    <xf numFmtId="3" fontId="7" fillId="2" borderId="16" xfId="4" applyNumberFormat="1" applyFont="1" applyFill="1" applyBorder="1"/>
    <xf numFmtId="0" fontId="5" fillId="2" borderId="3" xfId="3" applyFill="1" applyBorder="1" applyAlignment="1">
      <alignment horizontal="center"/>
    </xf>
    <xf numFmtId="4" fontId="5" fillId="3" borderId="3" xfId="4" applyNumberFormat="1" applyFill="1" applyBorder="1"/>
    <xf numFmtId="43" fontId="5" fillId="3" borderId="3" xfId="1" applyFont="1" applyFill="1" applyBorder="1" applyAlignment="1" applyProtection="1">
      <alignment horizontal="center"/>
    </xf>
    <xf numFmtId="0" fontId="5" fillId="5" borderId="3" xfId="4" applyFill="1" applyBorder="1"/>
    <xf numFmtId="43" fontId="7" fillId="5" borderId="25" xfId="1" applyFont="1" applyFill="1" applyBorder="1" applyAlignment="1" applyProtection="1">
      <alignment horizontal="right"/>
    </xf>
    <xf numFmtId="9" fontId="5" fillId="5" borderId="28" xfId="5" applyFont="1" applyFill="1" applyBorder="1" applyAlignment="1" applyProtection="1">
      <alignment horizontal="center"/>
    </xf>
    <xf numFmtId="49" fontId="5" fillId="5" borderId="3" xfId="4" applyNumberFormat="1" applyFill="1" applyBorder="1" applyAlignment="1">
      <alignment horizontal="left" vertical="top" wrapText="1"/>
    </xf>
    <xf numFmtId="0" fontId="5" fillId="2" borderId="25" xfId="3" applyFill="1" applyBorder="1" applyAlignment="1">
      <alignment horizontal="right"/>
    </xf>
    <xf numFmtId="39" fontId="7" fillId="2" borderId="28" xfId="4" applyNumberFormat="1" applyFont="1" applyFill="1" applyBorder="1" applyAlignment="1">
      <alignment horizontal="center"/>
    </xf>
    <xf numFmtId="49" fontId="7" fillId="2" borderId="3" xfId="4" applyNumberFormat="1" applyFont="1" applyFill="1" applyBorder="1" applyAlignment="1">
      <alignment horizontal="left" vertical="top" wrapText="1"/>
    </xf>
    <xf numFmtId="43" fontId="7" fillId="5" borderId="48" xfId="1" applyFont="1" applyFill="1" applyBorder="1" applyAlignment="1" applyProtection="1">
      <alignment horizontal="right"/>
    </xf>
    <xf numFmtId="49" fontId="7" fillId="2" borderId="4" xfId="4" applyNumberFormat="1" applyFont="1" applyFill="1" applyBorder="1" applyAlignment="1">
      <alignment horizontal="left" vertical="top" wrapText="1"/>
    </xf>
    <xf numFmtId="0" fontId="5" fillId="0" borderId="2" xfId="4" applyBorder="1"/>
    <xf numFmtId="164" fontId="5" fillId="0" borderId="51" xfId="1" applyNumberFormat="1" applyFont="1" applyBorder="1" applyProtection="1"/>
    <xf numFmtId="0" fontId="6" fillId="2" borderId="52" xfId="2" applyFont="1" applyFill="1" applyBorder="1" applyAlignment="1">
      <alignment vertical="top"/>
    </xf>
    <xf numFmtId="0" fontId="6" fillId="2" borderId="53" xfId="2" applyFont="1" applyFill="1" applyBorder="1" applyAlignment="1">
      <alignment vertical="top"/>
    </xf>
    <xf numFmtId="0" fontId="9" fillId="0" borderId="8" xfId="2" applyFont="1" applyBorder="1" applyAlignment="1" applyProtection="1">
      <alignment vertical="top"/>
      <protection locked="0"/>
    </xf>
    <xf numFmtId="0" fontId="9" fillId="0" borderId="22" xfId="2" applyFont="1" applyBorder="1" applyAlignment="1" applyProtection="1">
      <alignment vertical="top"/>
      <protection locked="0"/>
    </xf>
    <xf numFmtId="0" fontId="9" fillId="0" borderId="24" xfId="2" applyFont="1" applyBorder="1" applyAlignment="1" applyProtection="1">
      <alignment vertical="top"/>
      <protection locked="0"/>
    </xf>
    <xf numFmtId="43" fontId="7" fillId="5" borderId="36" xfId="1" applyFont="1" applyFill="1" applyBorder="1" applyAlignment="1" applyProtection="1">
      <alignment horizontal="right"/>
    </xf>
    <xf numFmtId="0" fontId="6" fillId="2" borderId="26" xfId="2" applyFont="1" applyFill="1" applyBorder="1" applyAlignment="1">
      <alignment vertical="top"/>
    </xf>
    <xf numFmtId="0" fontId="6" fillId="2" borderId="27" xfId="2" applyFont="1" applyFill="1" applyBorder="1" applyAlignment="1">
      <alignment vertical="top"/>
    </xf>
    <xf numFmtId="0" fontId="19" fillId="0" borderId="0" xfId="2" applyFont="1" applyAlignment="1" applyProtection="1">
      <alignment horizontal="center"/>
      <protection locked="0"/>
    </xf>
    <xf numFmtId="0" fontId="14" fillId="0" borderId="29" xfId="2" applyFont="1" applyBorder="1" applyProtection="1">
      <protection locked="0"/>
    </xf>
    <xf numFmtId="0" fontId="14" fillId="0" borderId="9" xfId="2" applyFont="1" applyBorder="1" applyProtection="1">
      <protection locked="0"/>
    </xf>
    <xf numFmtId="0" fontId="14" fillId="0" borderId="30" xfId="2" applyFont="1" applyBorder="1" applyProtection="1">
      <protection locked="0"/>
    </xf>
    <xf numFmtId="0" fontId="14" fillId="0" borderId="0" xfId="8" applyFont="1"/>
    <xf numFmtId="0" fontId="5" fillId="0" borderId="3" xfId="4" applyBorder="1" applyProtection="1">
      <protection locked="0"/>
    </xf>
    <xf numFmtId="0" fontId="16" fillId="4" borderId="0" xfId="8" applyFont="1" applyFill="1" applyAlignment="1">
      <alignment horizontal="left"/>
    </xf>
    <xf numFmtId="0" fontId="13" fillId="0" borderId="0" xfId="8" applyFont="1"/>
    <xf numFmtId="0" fontId="13" fillId="0" borderId="0" xfId="8" applyFont="1" applyAlignment="1" applyProtection="1">
      <alignment horizontal="center"/>
      <protection locked="0"/>
    </xf>
    <xf numFmtId="0" fontId="6" fillId="4" borderId="17" xfId="8" applyFont="1" applyFill="1" applyBorder="1" applyAlignment="1">
      <alignment horizontal="left"/>
    </xf>
    <xf numFmtId="0" fontId="20" fillId="13" borderId="16" xfId="8" applyFont="1" applyFill="1" applyBorder="1" applyAlignment="1">
      <alignment vertical="center"/>
    </xf>
    <xf numFmtId="0" fontId="20" fillId="13" borderId="47" xfId="8" applyFont="1" applyFill="1" applyBorder="1" applyAlignment="1">
      <alignment horizontal="center" vertical="center"/>
    </xf>
    <xf numFmtId="0" fontId="20" fillId="0" borderId="46" xfId="8" applyFont="1" applyBorder="1" applyAlignment="1">
      <alignment horizontal="center" vertical="center"/>
    </xf>
    <xf numFmtId="0" fontId="9" fillId="0" borderId="37" xfId="8" applyFont="1" applyBorder="1" applyAlignment="1">
      <alignment vertical="top"/>
    </xf>
    <xf numFmtId="0" fontId="9" fillId="0" borderId="37" xfId="8" applyFont="1" applyBorder="1" applyAlignment="1" applyProtection="1">
      <alignment vertical="top"/>
      <protection locked="0"/>
    </xf>
    <xf numFmtId="0" fontId="9" fillId="0" borderId="0" xfId="8" applyFont="1" applyAlignment="1" applyProtection="1">
      <alignment vertical="top"/>
      <protection locked="0"/>
    </xf>
    <xf numFmtId="43" fontId="5" fillId="0" borderId="0" xfId="4" applyNumberFormat="1"/>
    <xf numFmtId="43" fontId="14" fillId="0" borderId="0" xfId="8" applyNumberFormat="1" applyFont="1"/>
    <xf numFmtId="43" fontId="7" fillId="7" borderId="3" xfId="4" applyNumberFormat="1" applyFont="1" applyFill="1" applyBorder="1"/>
    <xf numFmtId="43" fontId="25" fillId="0" borderId="0" xfId="4" applyNumberFormat="1" applyFont="1"/>
    <xf numFmtId="43" fontId="13" fillId="0" borderId="0" xfId="4" applyNumberFormat="1" applyFont="1"/>
    <xf numFmtId="43" fontId="20" fillId="0" borderId="0" xfId="8" applyNumberFormat="1" applyFont="1" applyAlignment="1">
      <alignment horizontal="center" vertical="center"/>
    </xf>
    <xf numFmtId="43" fontId="9" fillId="0" borderId="0" xfId="8" applyNumberFormat="1" applyFont="1" applyAlignment="1">
      <alignment vertical="top"/>
    </xf>
    <xf numFmtId="37" fontId="7" fillId="14" borderId="3" xfId="4" applyNumberFormat="1" applyFont="1" applyFill="1" applyBorder="1"/>
    <xf numFmtId="43" fontId="7" fillId="14" borderId="3" xfId="4" applyNumberFormat="1" applyFont="1" applyFill="1" applyBorder="1"/>
    <xf numFmtId="0" fontId="5" fillId="14" borderId="3" xfId="4" applyFill="1" applyBorder="1" applyProtection="1">
      <protection locked="0"/>
    </xf>
    <xf numFmtId="0" fontId="5" fillId="14" borderId="3" xfId="4" applyFill="1" applyBorder="1"/>
    <xf numFmtId="4" fontId="7" fillId="14" borderId="3" xfId="4" applyNumberFormat="1" applyFont="1" applyFill="1" applyBorder="1"/>
    <xf numFmtId="49" fontId="6" fillId="12" borderId="3" xfId="4" applyNumberFormat="1" applyFont="1" applyFill="1" applyBorder="1" applyAlignment="1">
      <alignment horizontal="center" vertical="center" wrapText="1"/>
    </xf>
    <xf numFmtId="3" fontId="6" fillId="14" borderId="3" xfId="4" applyNumberFormat="1" applyFont="1" applyFill="1" applyBorder="1" applyAlignment="1">
      <alignment horizontal="center" vertical="center" wrapText="1"/>
    </xf>
    <xf numFmtId="49" fontId="5" fillId="0" borderId="3" xfId="4" applyNumberFormat="1" applyBorder="1" applyAlignment="1" applyProtection="1">
      <alignment horizontal="left" wrapText="1"/>
      <protection locked="0"/>
    </xf>
    <xf numFmtId="0" fontId="5" fillId="0" borderId="3" xfId="4" applyBorder="1" applyAlignment="1" applyProtection="1">
      <alignment horizontal="left" wrapText="1"/>
      <protection locked="0"/>
    </xf>
    <xf numFmtId="0" fontId="5" fillId="0" borderId="3" xfId="4" applyBorder="1" applyAlignment="1" applyProtection="1">
      <alignment horizontal="left" vertical="top" wrapText="1"/>
      <protection locked="0"/>
    </xf>
    <xf numFmtId="0" fontId="5" fillId="15" borderId="3" xfId="4" applyFill="1" applyBorder="1" applyAlignment="1">
      <alignment horizontal="left" wrapText="1"/>
    </xf>
    <xf numFmtId="0" fontId="21" fillId="0" borderId="0" xfId="8" applyFont="1" applyAlignment="1" applyProtection="1">
      <alignment horizontal="right"/>
      <protection locked="0"/>
    </xf>
    <xf numFmtId="165" fontId="7" fillId="10" borderId="25" xfId="8" applyNumberFormat="1" applyFont="1" applyFill="1" applyBorder="1" applyAlignment="1">
      <alignment horizontal="right"/>
    </xf>
    <xf numFmtId="4" fontId="21" fillId="0" borderId="42" xfId="8" applyNumberFormat="1" applyFont="1" applyBorder="1" applyAlignment="1" applyProtection="1">
      <alignment horizontal="right"/>
      <protection locked="0"/>
    </xf>
    <xf numFmtId="0" fontId="21" fillId="0" borderId="39" xfId="8" applyFont="1" applyBorder="1" applyAlignment="1" applyProtection="1">
      <alignment horizontal="right"/>
      <protection locked="0"/>
    </xf>
    <xf numFmtId="0" fontId="6" fillId="4" borderId="35" xfId="8" applyFont="1" applyFill="1" applyBorder="1" applyAlignment="1">
      <alignment horizontal="left"/>
    </xf>
    <xf numFmtId="4" fontId="5" fillId="0" borderId="0" xfId="4" applyNumberFormat="1"/>
    <xf numFmtId="4" fontId="6" fillId="14" borderId="3" xfId="4" applyNumberFormat="1" applyFont="1" applyFill="1" applyBorder="1" applyAlignment="1">
      <alignment horizontal="center" vertical="center" wrapText="1"/>
    </xf>
    <xf numFmtId="4" fontId="5" fillId="14" borderId="3" xfId="4" applyNumberFormat="1" applyFill="1" applyBorder="1" applyProtection="1">
      <protection locked="0"/>
    </xf>
    <xf numFmtId="4" fontId="5" fillId="14" borderId="3" xfId="4" applyNumberFormat="1" applyFill="1" applyBorder="1"/>
    <xf numFmtId="4" fontId="5" fillId="0" borderId="0" xfId="4" applyNumberFormat="1" applyProtection="1">
      <protection locked="0"/>
    </xf>
    <xf numFmtId="4" fontId="6" fillId="0" borderId="0" xfId="4" applyNumberFormat="1" applyFont="1" applyProtection="1">
      <protection locked="0"/>
    </xf>
    <xf numFmtId="0" fontId="6" fillId="16" borderId="3" xfId="4" applyFont="1" applyFill="1" applyBorder="1" applyAlignment="1">
      <alignment horizontal="center" vertical="center" wrapText="1"/>
    </xf>
    <xf numFmtId="37" fontId="6" fillId="16" borderId="3" xfId="4" applyNumberFormat="1" applyFont="1" applyFill="1" applyBorder="1" applyAlignment="1">
      <alignment horizontal="center" vertical="center" wrapText="1"/>
    </xf>
    <xf numFmtId="3" fontId="6" fillId="16" borderId="3" xfId="4" applyNumberFormat="1" applyFont="1" applyFill="1" applyBorder="1" applyAlignment="1">
      <alignment horizontal="center" vertical="center" wrapText="1"/>
    </xf>
    <xf numFmtId="43" fontId="6" fillId="16" borderId="3" xfId="4" applyNumberFormat="1" applyFont="1" applyFill="1" applyBorder="1" applyAlignment="1">
      <alignment horizontal="center" vertical="center" wrapText="1"/>
    </xf>
    <xf numFmtId="0" fontId="6" fillId="16" borderId="3" xfId="4" applyFont="1" applyFill="1" applyBorder="1"/>
    <xf numFmtId="3" fontId="7" fillId="16" borderId="3" xfId="4" applyNumberFormat="1" applyFont="1" applyFill="1" applyBorder="1"/>
    <xf numFmtId="0" fontId="5" fillId="16" borderId="3" xfId="3" applyFill="1" applyBorder="1" applyAlignment="1">
      <alignment horizontal="center"/>
    </xf>
    <xf numFmtId="37" fontId="7" fillId="16" borderId="3" xfId="4" applyNumberFormat="1" applyFont="1" applyFill="1" applyBorder="1" applyAlignment="1">
      <alignment horizontal="center"/>
    </xf>
    <xf numFmtId="43" fontId="7" fillId="16" borderId="3" xfId="4" applyNumberFormat="1" applyFont="1" applyFill="1" applyBorder="1"/>
    <xf numFmtId="0" fontId="7" fillId="16" borderId="3" xfId="4" applyFont="1" applyFill="1" applyBorder="1"/>
    <xf numFmtId="0" fontId="5" fillId="16" borderId="3" xfId="4" applyFill="1" applyBorder="1"/>
    <xf numFmtId="37" fontId="5" fillId="16" borderId="3" xfId="4" applyNumberFormat="1" applyFill="1" applyBorder="1" applyAlignment="1">
      <alignment horizontal="center"/>
    </xf>
    <xf numFmtId="39" fontId="5" fillId="16" borderId="3" xfId="4" applyNumberFormat="1" applyFill="1" applyBorder="1"/>
    <xf numFmtId="0" fontId="5" fillId="16" borderId="3" xfId="0" applyFont="1" applyFill="1" applyBorder="1" applyAlignment="1" applyProtection="1">
      <alignment horizontal="left" vertical="top" indent="2"/>
      <protection locked="0"/>
    </xf>
    <xf numFmtId="0" fontId="5" fillId="16" borderId="3" xfId="4" applyFill="1" applyBorder="1" applyProtection="1">
      <protection locked="0"/>
    </xf>
    <xf numFmtId="0" fontId="5" fillId="16" borderId="3" xfId="3" applyFill="1" applyBorder="1" applyAlignment="1" applyProtection="1">
      <alignment horizontal="center"/>
      <protection locked="0"/>
    </xf>
    <xf numFmtId="37" fontId="5" fillId="16" borderId="3" xfId="4" applyNumberFormat="1" applyFill="1" applyBorder="1" applyAlignment="1" applyProtection="1">
      <alignment horizontal="center"/>
      <protection locked="0"/>
    </xf>
    <xf numFmtId="39" fontId="5" fillId="16" borderId="3" xfId="4" applyNumberFormat="1" applyFill="1" applyBorder="1" applyProtection="1">
      <protection locked="0"/>
    </xf>
    <xf numFmtId="43" fontId="5" fillId="16" borderId="3" xfId="0" applyNumberFormat="1" applyFont="1" applyFill="1" applyBorder="1" applyAlignment="1" applyProtection="1">
      <alignment horizontal="left" vertical="top" indent="2"/>
      <protection locked="0"/>
    </xf>
    <xf numFmtId="0" fontId="7" fillId="16" borderId="3" xfId="4" applyFont="1" applyFill="1" applyBorder="1" applyAlignment="1">
      <alignment horizontal="left"/>
    </xf>
    <xf numFmtId="0" fontId="8" fillId="16" borderId="3" xfId="4" applyFont="1" applyFill="1" applyBorder="1"/>
    <xf numFmtId="0" fontId="8" fillId="16" borderId="3" xfId="0" applyFont="1" applyFill="1" applyBorder="1" applyAlignment="1" applyProtection="1">
      <alignment horizontal="left" vertical="top" indent="2"/>
      <protection locked="0"/>
    </xf>
    <xf numFmtId="39" fontId="7" fillId="16" borderId="3" xfId="4" applyNumberFormat="1" applyFont="1" applyFill="1" applyBorder="1"/>
    <xf numFmtId="37" fontId="7" fillId="16" borderId="3" xfId="4" applyNumberFormat="1" applyFont="1" applyFill="1" applyBorder="1"/>
    <xf numFmtId="43" fontId="5" fillId="16" borderId="3" xfId="4" applyNumberFormat="1" applyFill="1" applyBorder="1" applyProtection="1">
      <protection locked="0"/>
    </xf>
    <xf numFmtId="49" fontId="17" fillId="16" borderId="3" xfId="0" applyNumberFormat="1" applyFont="1" applyFill="1" applyBorder="1"/>
    <xf numFmtId="4" fontId="7" fillId="16" borderId="3" xfId="4" applyNumberFormat="1" applyFont="1" applyFill="1" applyBorder="1"/>
    <xf numFmtId="0" fontId="18" fillId="0" borderId="0" xfId="8" applyFont="1"/>
    <xf numFmtId="0" fontId="15" fillId="16" borderId="3" xfId="8" applyFont="1" applyFill="1" applyBorder="1"/>
    <xf numFmtId="0" fontId="14" fillId="16" borderId="3" xfId="8" applyFont="1" applyFill="1" applyBorder="1" applyProtection="1">
      <protection locked="0"/>
    </xf>
    <xf numFmtId="0" fontId="7" fillId="16" borderId="3" xfId="8" applyFont="1" applyFill="1" applyBorder="1"/>
    <xf numFmtId="0" fontId="15" fillId="16" borderId="36" xfId="8" applyFont="1" applyFill="1" applyBorder="1"/>
    <xf numFmtId="0" fontId="14" fillId="16" borderId="36" xfId="8" applyFont="1" applyFill="1" applyBorder="1" applyProtection="1">
      <protection locked="0"/>
    </xf>
    <xf numFmtId="0" fontId="27" fillId="16" borderId="36" xfId="8" applyFont="1" applyFill="1" applyBorder="1"/>
    <xf numFmtId="0" fontId="28" fillId="16" borderId="3" xfId="4" applyFont="1" applyFill="1" applyBorder="1"/>
    <xf numFmtId="0" fontId="27" fillId="16" borderId="3" xfId="8" applyFont="1" applyFill="1" applyBorder="1"/>
    <xf numFmtId="0" fontId="28" fillId="16" borderId="3" xfId="8" applyFont="1" applyFill="1" applyBorder="1"/>
    <xf numFmtId="0" fontId="6" fillId="16" borderId="36" xfId="8" applyFont="1" applyFill="1" applyBorder="1" applyAlignment="1">
      <alignment wrapText="1"/>
    </xf>
    <xf numFmtId="0" fontId="6" fillId="16" borderId="3" xfId="8" applyFont="1" applyFill="1" applyBorder="1" applyAlignment="1">
      <alignment horizontal="left" wrapText="1"/>
    </xf>
    <xf numFmtId="0" fontId="6" fillId="16" borderId="3" xfId="8" applyFont="1" applyFill="1" applyBorder="1" applyAlignment="1">
      <alignment wrapText="1"/>
    </xf>
    <xf numFmtId="0" fontId="5" fillId="17" borderId="3" xfId="4" applyFill="1" applyBorder="1"/>
    <xf numFmtId="0" fontId="18" fillId="4" borderId="0" xfId="2" applyFont="1" applyFill="1"/>
    <xf numFmtId="0" fontId="14" fillId="0" borderId="0" xfId="2" applyFont="1" applyAlignment="1">
      <alignment horizontal="center"/>
    </xf>
    <xf numFmtId="0" fontId="15" fillId="0" borderId="19" xfId="2" applyFont="1" applyBorder="1" applyAlignment="1">
      <alignment horizontal="left"/>
    </xf>
    <xf numFmtId="0" fontId="15" fillId="0" borderId="0" xfId="2" applyFont="1" applyAlignment="1">
      <alignment horizontal="left"/>
    </xf>
    <xf numFmtId="164" fontId="5" fillId="0" borderId="0" xfId="1" applyNumberFormat="1" applyFont="1" applyBorder="1" applyProtection="1"/>
    <xf numFmtId="164" fontId="5" fillId="0" borderId="14" xfId="1" applyNumberFormat="1" applyFont="1" applyBorder="1" applyProtection="1"/>
    <xf numFmtId="164" fontId="5" fillId="6" borderId="10" xfId="1" applyNumberFormat="1" applyFont="1" applyFill="1" applyBorder="1" applyProtection="1">
      <protection locked="0"/>
    </xf>
    <xf numFmtId="164" fontId="5" fillId="0" borderId="10" xfId="1" applyNumberFormat="1" applyFont="1" applyBorder="1" applyProtection="1"/>
    <xf numFmtId="0" fontId="5" fillId="0" borderId="7" xfId="4" applyBorder="1"/>
    <xf numFmtId="0" fontId="5" fillId="0" borderId="4" xfId="4" applyBorder="1"/>
    <xf numFmtId="164" fontId="5" fillId="0" borderId="11" xfId="1" applyNumberFormat="1" applyFont="1" applyBorder="1" applyProtection="1"/>
    <xf numFmtId="43" fontId="6" fillId="16" borderId="36" xfId="8" applyNumberFormat="1" applyFont="1" applyFill="1" applyBorder="1" applyAlignment="1">
      <alignment horizontal="right"/>
    </xf>
    <xf numFmtId="4" fontId="6" fillId="16" borderId="3" xfId="8" applyNumberFormat="1" applyFont="1" applyFill="1" applyBorder="1" applyAlignment="1">
      <alignment horizontal="right"/>
    </xf>
    <xf numFmtId="43" fontId="6" fillId="16" borderId="3" xfId="1" applyFont="1" applyFill="1" applyBorder="1" applyAlignment="1" applyProtection="1">
      <alignment horizontal="right" wrapText="1"/>
    </xf>
    <xf numFmtId="4" fontId="6" fillId="16" borderId="3" xfId="8" applyNumberFormat="1" applyFont="1" applyFill="1" applyBorder="1" applyAlignment="1">
      <alignment horizontal="right" wrapText="1"/>
    </xf>
    <xf numFmtId="0" fontId="20" fillId="13" borderId="16" xfId="8" applyFont="1" applyFill="1" applyBorder="1" applyAlignment="1">
      <alignment horizontal="center" vertical="center"/>
    </xf>
    <xf numFmtId="0" fontId="7" fillId="3" borderId="3" xfId="4" applyFont="1" applyFill="1" applyBorder="1" applyAlignment="1">
      <alignment horizontal="left"/>
    </xf>
    <xf numFmtId="3" fontId="32" fillId="0" borderId="0" xfId="4" applyNumberFormat="1" applyFont="1" applyProtection="1">
      <protection locked="0"/>
    </xf>
    <xf numFmtId="0" fontId="32" fillId="0" borderId="0" xfId="4" applyFont="1" applyProtection="1">
      <protection locked="0"/>
    </xf>
    <xf numFmtId="0" fontId="35" fillId="8" borderId="8" xfId="2" applyFont="1" applyFill="1" applyBorder="1"/>
    <xf numFmtId="0" fontId="36" fillId="8" borderId="8" xfId="2" applyFont="1" applyFill="1" applyBorder="1"/>
    <xf numFmtId="0" fontId="32" fillId="4" borderId="39" xfId="0" applyFont="1" applyFill="1" applyBorder="1" applyAlignment="1" applyProtection="1">
      <alignment horizontal="left" vertical="top" indent="2"/>
      <protection locked="0"/>
    </xf>
    <xf numFmtId="0" fontId="32" fillId="0" borderId="37" xfId="3" applyFont="1" applyBorder="1" applyAlignment="1" applyProtection="1">
      <alignment horizontal="center"/>
      <protection locked="0"/>
    </xf>
    <xf numFmtId="37" fontId="32" fillId="0" borderId="37" xfId="4" applyNumberFormat="1" applyFont="1" applyBorder="1" applyAlignment="1" applyProtection="1">
      <alignment horizontal="center"/>
      <protection locked="0"/>
    </xf>
    <xf numFmtId="39" fontId="32" fillId="0" borderId="38" xfId="4" applyNumberFormat="1" applyFont="1" applyBorder="1" applyProtection="1">
      <protection locked="0"/>
    </xf>
    <xf numFmtId="0" fontId="32" fillId="0" borderId="42" xfId="4" applyFont="1" applyBorder="1" applyProtection="1">
      <protection locked="0"/>
    </xf>
    <xf numFmtId="0" fontId="32" fillId="0" borderId="39" xfId="4" applyFont="1" applyBorder="1" applyProtection="1">
      <protection locked="0"/>
    </xf>
    <xf numFmtId="0" fontId="32" fillId="0" borderId="45" xfId="4" applyFont="1" applyBorder="1" applyProtection="1">
      <protection locked="0"/>
    </xf>
    <xf numFmtId="0" fontId="32" fillId="0" borderId="40" xfId="3" applyFont="1" applyBorder="1" applyAlignment="1" applyProtection="1">
      <alignment horizontal="center"/>
      <protection locked="0"/>
    </xf>
    <xf numFmtId="37" fontId="32" fillId="0" borderId="40" xfId="4" applyNumberFormat="1" applyFont="1" applyBorder="1" applyAlignment="1" applyProtection="1">
      <alignment horizontal="center"/>
      <protection locked="0"/>
    </xf>
    <xf numFmtId="39" fontId="32" fillId="0" borderId="41" xfId="4" applyNumberFormat="1" applyFont="1" applyBorder="1" applyProtection="1">
      <protection locked="0"/>
    </xf>
    <xf numFmtId="49" fontId="39" fillId="0" borderId="0" xfId="0" applyNumberFormat="1" applyFont="1" applyProtection="1">
      <protection locked="0"/>
    </xf>
    <xf numFmtId="0" fontId="32" fillId="0" borderId="43" xfId="3" applyFont="1" applyBorder="1" applyAlignment="1" applyProtection="1">
      <alignment horizontal="center"/>
      <protection locked="0"/>
    </xf>
    <xf numFmtId="37" fontId="32" fillId="0" borderId="43" xfId="4" applyNumberFormat="1" applyFont="1" applyBorder="1" applyAlignment="1" applyProtection="1">
      <alignment horizontal="center"/>
      <protection locked="0"/>
    </xf>
    <xf numFmtId="0" fontId="36" fillId="7" borderId="3" xfId="4" applyFont="1" applyFill="1" applyBorder="1"/>
    <xf numFmtId="0" fontId="32" fillId="7" borderId="3" xfId="3" applyFont="1" applyFill="1" applyBorder="1" applyAlignment="1">
      <alignment horizontal="center"/>
    </xf>
    <xf numFmtId="37" fontId="32" fillId="7" borderId="3" xfId="4" applyNumberFormat="1" applyFont="1" applyFill="1" applyBorder="1" applyAlignment="1">
      <alignment horizontal="center"/>
    </xf>
    <xf numFmtId="39" fontId="32" fillId="7" borderId="3" xfId="4" applyNumberFormat="1" applyFont="1" applyFill="1" applyBorder="1"/>
    <xf numFmtId="4" fontId="36" fillId="7" borderId="3" xfId="4" applyNumberFormat="1" applyFont="1" applyFill="1" applyBorder="1"/>
    <xf numFmtId="0" fontId="32" fillId="0" borderId="0" xfId="3" applyFont="1" applyAlignment="1" applyProtection="1">
      <alignment horizontal="center"/>
      <protection locked="0"/>
    </xf>
    <xf numFmtId="37" fontId="32" fillId="0" borderId="0" xfId="4" applyNumberFormat="1" applyFont="1" applyAlignment="1" applyProtection="1">
      <alignment horizontal="center"/>
      <protection locked="0"/>
    </xf>
    <xf numFmtId="0" fontId="41" fillId="0" borderId="0" xfId="4" applyFont="1" applyProtection="1">
      <protection locked="0"/>
    </xf>
    <xf numFmtId="49" fontId="41" fillId="0" borderId="0" xfId="4" applyNumberFormat="1" applyFont="1" applyProtection="1">
      <protection locked="0"/>
    </xf>
    <xf numFmtId="3" fontId="41" fillId="0" borderId="0" xfId="4" applyNumberFormat="1" applyFont="1" applyProtection="1">
      <protection locked="0"/>
    </xf>
    <xf numFmtId="0" fontId="40" fillId="0" borderId="37" xfId="2" applyFont="1" applyBorder="1" applyAlignment="1" applyProtection="1">
      <alignment vertical="top"/>
      <protection locked="0"/>
    </xf>
    <xf numFmtId="0" fontId="40" fillId="0" borderId="0" xfId="2" applyFont="1" applyAlignment="1" applyProtection="1">
      <alignment vertical="top"/>
      <protection locked="0"/>
    </xf>
    <xf numFmtId="37" fontId="41" fillId="0" borderId="0" xfId="4" applyNumberFormat="1" applyFont="1" applyAlignment="1" applyProtection="1">
      <alignment horizontal="center"/>
      <protection locked="0"/>
    </xf>
    <xf numFmtId="0" fontId="40" fillId="0" borderId="37" xfId="2" applyFont="1" applyBorder="1" applyAlignment="1" applyProtection="1">
      <alignment horizontal="center" vertical="top"/>
      <protection locked="0"/>
    </xf>
    <xf numFmtId="164" fontId="38" fillId="5" borderId="3" xfId="1" applyNumberFormat="1" applyFont="1" applyFill="1" applyBorder="1" applyProtection="1"/>
    <xf numFmtId="0" fontId="36" fillId="8" borderId="8" xfId="4" applyFont="1" applyFill="1" applyBorder="1"/>
    <xf numFmtId="0" fontId="36" fillId="0" borderId="19" xfId="4" applyFont="1" applyBorder="1"/>
    <xf numFmtId="0" fontId="32" fillId="0" borderId="19" xfId="4" applyFont="1" applyBorder="1"/>
    <xf numFmtId="0" fontId="32" fillId="7" borderId="5" xfId="4" applyFont="1" applyFill="1" applyBorder="1"/>
    <xf numFmtId="3" fontId="32" fillId="0" borderId="57" xfId="4" applyNumberFormat="1" applyFont="1" applyBorder="1" applyProtection="1">
      <protection locked="0"/>
    </xf>
    <xf numFmtId="49" fontId="32" fillId="0" borderId="59" xfId="4" applyNumberFormat="1" applyFont="1" applyBorder="1" applyAlignment="1" applyProtection="1">
      <alignment horizontal="left" wrapText="1"/>
      <protection locked="0"/>
    </xf>
    <xf numFmtId="0" fontId="32" fillId="0" borderId="59" xfId="4" applyFont="1" applyBorder="1" applyAlignment="1" applyProtection="1">
      <alignment horizontal="left" wrapText="1"/>
      <protection locked="0"/>
    </xf>
    <xf numFmtId="0" fontId="32" fillId="0" borderId="59" xfId="4" applyFont="1" applyBorder="1" applyAlignment="1" applyProtection="1">
      <alignment horizontal="left" vertical="top" wrapText="1"/>
      <protection locked="0"/>
    </xf>
    <xf numFmtId="0" fontId="32" fillId="0" borderId="60" xfId="4" applyFont="1" applyBorder="1" applyAlignment="1" applyProtection="1">
      <alignment horizontal="left" wrapText="1"/>
      <protection locked="0"/>
    </xf>
    <xf numFmtId="0" fontId="32" fillId="5" borderId="15" xfId="4" applyFont="1" applyFill="1" applyBorder="1"/>
    <xf numFmtId="0" fontId="32" fillId="5" borderId="5" xfId="4" applyFont="1" applyFill="1" applyBorder="1"/>
    <xf numFmtId="0" fontId="32" fillId="5" borderId="19" xfId="4" applyFont="1" applyFill="1" applyBorder="1"/>
    <xf numFmtId="0" fontId="36" fillId="8" borderId="25" xfId="4" applyFont="1" applyFill="1" applyBorder="1" applyAlignment="1">
      <alignment horizontal="right"/>
    </xf>
    <xf numFmtId="0" fontId="35" fillId="8" borderId="25" xfId="2" applyFont="1" applyFill="1" applyBorder="1" applyAlignment="1">
      <alignment horizontal="right"/>
    </xf>
    <xf numFmtId="0" fontId="36" fillId="8" borderId="25" xfId="2" applyFont="1" applyFill="1" applyBorder="1" applyAlignment="1">
      <alignment horizontal="right"/>
    </xf>
    <xf numFmtId="0" fontId="35" fillId="8" borderId="24" xfId="2" applyFont="1" applyFill="1" applyBorder="1" applyAlignment="1">
      <alignment horizontal="right"/>
    </xf>
    <xf numFmtId="0" fontId="42" fillId="18" borderId="1" xfId="4" applyFont="1" applyFill="1" applyBorder="1" applyAlignment="1">
      <alignment horizontal="center" vertical="center" wrapText="1"/>
    </xf>
    <xf numFmtId="0" fontId="47" fillId="18" borderId="7" xfId="4" applyFont="1" applyFill="1" applyBorder="1"/>
    <xf numFmtId="0" fontId="47" fillId="18" borderId="4" xfId="3" applyFont="1" applyFill="1" applyBorder="1" applyAlignment="1">
      <alignment horizontal="center"/>
    </xf>
    <xf numFmtId="37" fontId="47" fillId="18" borderId="4" xfId="4" applyNumberFormat="1" applyFont="1" applyFill="1" applyBorder="1" applyAlignment="1">
      <alignment horizontal="center"/>
    </xf>
    <xf numFmtId="39" fontId="47" fillId="18" borderId="4" xfId="4" applyNumberFormat="1" applyFont="1" applyFill="1" applyBorder="1"/>
    <xf numFmtId="3" fontId="32" fillId="0" borderId="20" xfId="4" applyNumberFormat="1" applyFont="1" applyBorder="1" applyProtection="1">
      <protection locked="0"/>
    </xf>
    <xf numFmtId="0" fontId="51" fillId="4" borderId="42" xfId="0" applyFont="1" applyFill="1" applyBorder="1" applyAlignment="1" applyProtection="1">
      <alignment horizontal="left" vertical="top" indent="2"/>
      <protection locked="0"/>
    </xf>
    <xf numFmtId="0" fontId="51" fillId="0" borderId="40" xfId="3" applyFont="1" applyBorder="1" applyAlignment="1" applyProtection="1">
      <alignment horizontal="center"/>
      <protection locked="0"/>
    </xf>
    <xf numFmtId="37" fontId="51" fillId="0" borderId="40" xfId="4" applyNumberFormat="1" applyFont="1" applyBorder="1" applyAlignment="1" applyProtection="1">
      <alignment horizontal="center"/>
      <protection locked="0"/>
    </xf>
    <xf numFmtId="39" fontId="51" fillId="0" borderId="41" xfId="4" applyNumberFormat="1" applyFont="1" applyBorder="1" applyProtection="1">
      <protection locked="0"/>
    </xf>
    <xf numFmtId="0" fontId="51" fillId="0" borderId="37" xfId="3" applyFont="1" applyBorder="1" applyAlignment="1" applyProtection="1">
      <alignment horizontal="center"/>
      <protection locked="0"/>
    </xf>
    <xf numFmtId="37" fontId="51" fillId="0" borderId="37" xfId="4" applyNumberFormat="1" applyFont="1" applyBorder="1" applyAlignment="1" applyProtection="1">
      <alignment horizontal="center"/>
      <protection locked="0"/>
    </xf>
    <xf numFmtId="39" fontId="51" fillId="0" borderId="38" xfId="4" applyNumberFormat="1" applyFont="1" applyBorder="1" applyProtection="1">
      <protection locked="0"/>
    </xf>
    <xf numFmtId="0" fontId="51" fillId="4" borderId="39" xfId="0" applyFont="1" applyFill="1" applyBorder="1" applyAlignment="1" applyProtection="1">
      <alignment horizontal="left" vertical="top" indent="2"/>
      <protection locked="0"/>
    </xf>
    <xf numFmtId="0" fontId="51" fillId="0" borderId="42" xfId="4" applyFont="1" applyBorder="1" applyProtection="1">
      <protection locked="0"/>
    </xf>
    <xf numFmtId="0" fontId="51" fillId="0" borderId="39" xfId="4" applyFont="1" applyBorder="1" applyProtection="1">
      <protection locked="0"/>
    </xf>
    <xf numFmtId="49" fontId="51" fillId="0" borderId="58" xfId="4" applyNumberFormat="1" applyFont="1" applyBorder="1" applyAlignment="1" applyProtection="1">
      <alignment horizontal="left" wrapText="1"/>
      <protection locked="0"/>
    </xf>
    <xf numFmtId="0" fontId="51" fillId="0" borderId="59" xfId="4" applyFont="1" applyBorder="1" applyAlignment="1" applyProtection="1">
      <alignment horizontal="left" wrapText="1"/>
      <protection locked="0"/>
    </xf>
    <xf numFmtId="49" fontId="51" fillId="0" borderId="59" xfId="4" applyNumberFormat="1" applyFont="1" applyBorder="1" applyAlignment="1" applyProtection="1">
      <alignment horizontal="left" wrapText="1"/>
      <protection locked="0"/>
    </xf>
    <xf numFmtId="0" fontId="51" fillId="0" borderId="58" xfId="4" applyFont="1" applyBorder="1" applyAlignment="1" applyProtection="1">
      <alignment horizontal="left" wrapText="1"/>
      <protection locked="0"/>
    </xf>
    <xf numFmtId="0" fontId="52" fillId="18" borderId="4" xfId="4" applyFont="1" applyFill="1" applyBorder="1"/>
    <xf numFmtId="4" fontId="52" fillId="18" borderId="4" xfId="4" applyNumberFormat="1" applyFont="1" applyFill="1" applyBorder="1"/>
    <xf numFmtId="0" fontId="46" fillId="20" borderId="0" xfId="9" applyNumberFormat="1" applyFont="1" applyBorder="1" applyProtection="1"/>
    <xf numFmtId="37" fontId="46" fillId="20" borderId="0" xfId="9" applyNumberFormat="1" applyFont="1" applyBorder="1" applyAlignment="1" applyProtection="1">
      <alignment horizontal="center"/>
    </xf>
    <xf numFmtId="0" fontId="58" fillId="20" borderId="0" xfId="9" applyNumberFormat="1" applyFont="1" applyBorder="1" applyProtection="1"/>
    <xf numFmtId="0" fontId="46" fillId="20" borderId="66" xfId="9" applyNumberFormat="1" applyFont="1" applyBorder="1" applyProtection="1"/>
    <xf numFmtId="0" fontId="46" fillId="20" borderId="67" xfId="9" applyNumberFormat="1" applyFont="1" applyBorder="1" applyProtection="1"/>
    <xf numFmtId="0" fontId="46" fillId="20" borderId="67" xfId="9" applyFont="1" applyBorder="1" applyAlignment="1" applyProtection="1">
      <alignment horizontal="center"/>
    </xf>
    <xf numFmtId="37" fontId="46" fillId="20" borderId="67" xfId="9" applyNumberFormat="1" applyFont="1" applyBorder="1" applyAlignment="1" applyProtection="1">
      <alignment horizontal="center"/>
    </xf>
    <xf numFmtId="3" fontId="46" fillId="20" borderId="68" xfId="9" applyNumberFormat="1" applyFont="1" applyBorder="1" applyProtection="1"/>
    <xf numFmtId="0" fontId="46" fillId="20" borderId="28" xfId="9" applyNumberFormat="1" applyFont="1" applyBorder="1" applyProtection="1"/>
    <xf numFmtId="0" fontId="58" fillId="20" borderId="61" xfId="9" applyNumberFormat="1" applyFont="1" applyBorder="1" applyProtection="1"/>
    <xf numFmtId="0" fontId="46" fillId="20" borderId="61" xfId="9" applyNumberFormat="1" applyFont="1" applyBorder="1" applyProtection="1"/>
    <xf numFmtId="0" fontId="46" fillId="20" borderId="61" xfId="9" applyFont="1" applyBorder="1" applyAlignment="1" applyProtection="1">
      <alignment horizontal="center"/>
    </xf>
    <xf numFmtId="37" fontId="46" fillId="20" borderId="61" xfId="9" applyNumberFormat="1" applyFont="1" applyBorder="1" applyAlignment="1" applyProtection="1">
      <alignment horizontal="center"/>
    </xf>
    <xf numFmtId="3" fontId="34" fillId="20" borderId="25" xfId="9" applyNumberFormat="1" applyFont="1" applyBorder="1" applyProtection="1"/>
    <xf numFmtId="0" fontId="46" fillId="20" borderId="63" xfId="9" applyNumberFormat="1" applyFont="1" applyBorder="1" applyProtection="1"/>
    <xf numFmtId="0" fontId="46" fillId="20" borderId="0" xfId="9" applyFont="1" applyBorder="1" applyAlignment="1" applyProtection="1">
      <alignment horizontal="center"/>
    </xf>
    <xf numFmtId="3" fontId="34" fillId="20" borderId="57" xfId="9" applyNumberFormat="1" applyFont="1" applyBorder="1" applyProtection="1"/>
    <xf numFmtId="164" fontId="59" fillId="5" borderId="3" xfId="1" applyNumberFormat="1" applyFont="1" applyFill="1" applyBorder="1" applyProtection="1"/>
    <xf numFmtId="0" fontId="36" fillId="8" borderId="22" xfId="2" applyFont="1" applyFill="1" applyBorder="1"/>
    <xf numFmtId="0" fontId="42" fillId="18" borderId="1" xfId="4" applyFont="1" applyFill="1" applyBorder="1" applyAlignment="1" applyProtection="1">
      <alignment horizontal="center" vertical="center" wrapText="1"/>
      <protection locked="0"/>
    </xf>
    <xf numFmtId="3" fontId="42" fillId="18" borderId="2" xfId="4" applyNumberFormat="1" applyFont="1" applyFill="1" applyBorder="1" applyAlignment="1" applyProtection="1">
      <alignment horizontal="center" vertical="center" wrapText="1"/>
      <protection locked="0"/>
    </xf>
    <xf numFmtId="49" fontId="42" fillId="18" borderId="14" xfId="4" applyNumberFormat="1" applyFont="1" applyFill="1" applyBorder="1" applyAlignment="1" applyProtection="1">
      <alignment horizontal="center" vertical="center" wrapText="1"/>
      <protection locked="0"/>
    </xf>
    <xf numFmtId="3" fontId="32" fillId="0" borderId="3" xfId="4" applyNumberFormat="1" applyFont="1" applyBorder="1" applyProtection="1">
      <protection locked="0"/>
    </xf>
    <xf numFmtId="0" fontId="33" fillId="4" borderId="26" xfId="2" applyFont="1" applyFill="1" applyBorder="1" applyProtection="1">
      <protection locked="0"/>
    </xf>
    <xf numFmtId="0" fontId="34" fillId="0" borderId="27" xfId="2" applyFont="1" applyBorder="1" applyProtection="1">
      <protection locked="0"/>
    </xf>
    <xf numFmtId="0" fontId="34" fillId="0" borderId="0" xfId="2" applyFont="1" applyProtection="1">
      <protection locked="0"/>
    </xf>
    <xf numFmtId="0" fontId="34" fillId="0" borderId="19" xfId="2" applyFont="1" applyBorder="1" applyProtection="1">
      <protection locked="0"/>
    </xf>
    <xf numFmtId="0" fontId="0" fillId="0" borderId="0" xfId="0" applyProtection="1">
      <protection locked="0"/>
    </xf>
    <xf numFmtId="0" fontId="34" fillId="0" borderId="57" xfId="2" applyFont="1" applyBorder="1" applyProtection="1">
      <protection locked="0"/>
    </xf>
    <xf numFmtId="0" fontId="32" fillId="0" borderId="0" xfId="4" applyFont="1" applyAlignment="1" applyProtection="1">
      <alignment horizontal="center" vertical="center"/>
      <protection locked="0"/>
    </xf>
    <xf numFmtId="3" fontId="36" fillId="5" borderId="3" xfId="4" applyNumberFormat="1" applyFont="1" applyFill="1" applyBorder="1" applyProtection="1">
      <protection locked="0"/>
    </xf>
    <xf numFmtId="49" fontId="48" fillId="18" borderId="11" xfId="4" applyNumberFormat="1" applyFont="1" applyFill="1" applyBorder="1" applyAlignment="1" applyProtection="1">
      <alignment horizontal="left" wrapText="1"/>
      <protection locked="0"/>
    </xf>
    <xf numFmtId="0" fontId="42" fillId="18" borderId="2" xfId="4" applyFont="1" applyFill="1" applyBorder="1" applyAlignment="1" applyProtection="1">
      <alignment horizontal="center" vertical="center" wrapText="1"/>
      <protection locked="0"/>
    </xf>
    <xf numFmtId="37" fontId="42" fillId="18" borderId="2" xfId="4" applyNumberFormat="1" applyFont="1" applyFill="1" applyBorder="1" applyAlignment="1" applyProtection="1">
      <alignment horizontal="center" vertical="center" wrapText="1"/>
      <protection locked="0"/>
    </xf>
    <xf numFmtId="49" fontId="42" fillId="18" borderId="2" xfId="4" applyNumberFormat="1" applyFont="1" applyFill="1" applyBorder="1" applyAlignment="1" applyProtection="1">
      <alignment horizontal="center" vertical="center" wrapText="1"/>
      <protection locked="0"/>
    </xf>
    <xf numFmtId="0" fontId="32" fillId="0" borderId="54" xfId="4" applyFont="1" applyBorder="1" applyProtection="1">
      <protection locked="0"/>
    </xf>
    <xf numFmtId="164" fontId="59" fillId="0" borderId="36" xfId="1" applyNumberFormat="1" applyFont="1" applyBorder="1" applyProtection="1">
      <protection locked="0"/>
    </xf>
    <xf numFmtId="0" fontId="32" fillId="0" borderId="5" xfId="4" applyFont="1" applyBorder="1" applyProtection="1">
      <protection locked="0"/>
    </xf>
    <xf numFmtId="164" fontId="38" fillId="0" borderId="36" xfId="1" applyNumberFormat="1" applyFont="1" applyBorder="1" applyProtection="1">
      <protection locked="0"/>
    </xf>
    <xf numFmtId="164" fontId="38" fillId="0" borderId="3" xfId="1" applyNumberFormat="1" applyFont="1" applyBorder="1" applyProtection="1">
      <protection locked="0"/>
    </xf>
    <xf numFmtId="0" fontId="32" fillId="4" borderId="54" xfId="4" applyFont="1" applyFill="1" applyBorder="1" applyProtection="1">
      <protection locked="0"/>
    </xf>
    <xf numFmtId="0" fontId="32" fillId="4" borderId="5" xfId="4" applyFont="1" applyFill="1" applyBorder="1" applyProtection="1">
      <protection locked="0"/>
    </xf>
    <xf numFmtId="164" fontId="59" fillId="0" borderId="3" xfId="1" applyNumberFormat="1" applyFont="1" applyBorder="1" applyProtection="1">
      <protection locked="0"/>
    </xf>
    <xf numFmtId="0" fontId="32" fillId="4" borderId="15" xfId="4" applyFont="1" applyFill="1" applyBorder="1" applyProtection="1">
      <protection locked="0"/>
    </xf>
    <xf numFmtId="49" fontId="32" fillId="7" borderId="3" xfId="4" applyNumberFormat="1" applyFont="1" applyFill="1" applyBorder="1" applyAlignment="1" applyProtection="1">
      <alignment horizontal="left" wrapText="1"/>
      <protection locked="0"/>
    </xf>
    <xf numFmtId="0" fontId="40" fillId="0" borderId="3" xfId="0" applyFont="1" applyBorder="1" applyProtection="1">
      <protection locked="0"/>
    </xf>
    <xf numFmtId="49" fontId="48" fillId="18" borderId="4" xfId="4" applyNumberFormat="1" applyFont="1" applyFill="1" applyBorder="1" applyAlignment="1" applyProtection="1">
      <alignment horizontal="left" wrapText="1"/>
      <protection locked="0"/>
    </xf>
    <xf numFmtId="0" fontId="53" fillId="4" borderId="17" xfId="2" applyFont="1" applyFill="1" applyBorder="1" applyAlignment="1" applyProtection="1">
      <alignment horizontal="left"/>
      <protection locked="0"/>
    </xf>
    <xf numFmtId="0" fontId="37" fillId="4" borderId="17" xfId="2" applyFont="1" applyFill="1" applyBorder="1" applyAlignment="1" applyProtection="1">
      <alignment horizontal="left"/>
      <protection locked="0"/>
    </xf>
    <xf numFmtId="0" fontId="41" fillId="0" borderId="0" xfId="2" applyFont="1" applyProtection="1">
      <protection locked="0"/>
    </xf>
    <xf numFmtId="0" fontId="42" fillId="18" borderId="16" xfId="2" applyFont="1" applyFill="1" applyBorder="1" applyAlignment="1" applyProtection="1">
      <alignment vertical="center"/>
      <protection locked="0"/>
    </xf>
    <xf numFmtId="0" fontId="42" fillId="18" borderId="16" xfId="2" applyFont="1" applyFill="1" applyBorder="1" applyAlignment="1" applyProtection="1">
      <alignment horizontal="center" vertical="center"/>
      <protection locked="0"/>
    </xf>
    <xf numFmtId="0" fontId="42" fillId="18" borderId="47" xfId="2" applyFont="1" applyFill="1" applyBorder="1" applyAlignment="1" applyProtection="1">
      <alignment horizontal="center" vertical="center"/>
      <protection locked="0"/>
    </xf>
    <xf numFmtId="0" fontId="42" fillId="0" borderId="46" xfId="2" applyFont="1" applyBorder="1" applyAlignment="1" applyProtection="1">
      <alignment horizontal="center" vertical="center"/>
      <protection locked="0"/>
    </xf>
    <xf numFmtId="0" fontId="42" fillId="0" borderId="0" xfId="2" applyFont="1" applyAlignment="1" applyProtection="1">
      <alignment horizontal="center" vertical="center"/>
      <protection locked="0"/>
    </xf>
    <xf numFmtId="49" fontId="32" fillId="0" borderId="0" xfId="4" applyNumberFormat="1" applyFont="1" applyProtection="1">
      <protection locked="0"/>
    </xf>
    <xf numFmtId="0" fontId="35" fillId="8" borderId="34" xfId="2" applyFont="1" applyFill="1" applyBorder="1"/>
    <xf numFmtId="0" fontId="35" fillId="8" borderId="65" xfId="2" applyFont="1" applyFill="1" applyBorder="1" applyAlignment="1">
      <alignment horizontal="right"/>
    </xf>
    <xf numFmtId="0" fontId="36" fillId="5" borderId="3" xfId="4" applyFont="1" applyFill="1" applyBorder="1" applyAlignment="1">
      <alignment horizontal="right"/>
    </xf>
    <xf numFmtId="0" fontId="32" fillId="5" borderId="3" xfId="4" applyFont="1" applyFill="1" applyBorder="1"/>
    <xf numFmtId="0" fontId="32" fillId="5" borderId="3" xfId="3" applyFont="1" applyFill="1" applyBorder="1" applyAlignment="1">
      <alignment horizontal="center"/>
    </xf>
    <xf numFmtId="37" fontId="32" fillId="5" borderId="3" xfId="4" applyNumberFormat="1" applyFont="1" applyFill="1" applyBorder="1" applyAlignment="1">
      <alignment horizontal="center"/>
    </xf>
    <xf numFmtId="0" fontId="36" fillId="5" borderId="39" xfId="4" applyFont="1" applyFill="1" applyBorder="1" applyAlignment="1">
      <alignment horizontal="right"/>
    </xf>
    <xf numFmtId="0" fontId="32" fillId="5" borderId="37" xfId="3" applyFont="1" applyFill="1" applyBorder="1" applyAlignment="1">
      <alignment horizontal="center"/>
    </xf>
    <xf numFmtId="37" fontId="32" fillId="5" borderId="37" xfId="4" applyNumberFormat="1" applyFont="1" applyFill="1" applyBorder="1" applyAlignment="1">
      <alignment horizontal="center"/>
    </xf>
    <xf numFmtId="39" fontId="32" fillId="5" borderId="38" xfId="4" applyNumberFormat="1" applyFont="1" applyFill="1" applyBorder="1"/>
    <xf numFmtId="0" fontId="36" fillId="5" borderId="45" xfId="4" applyFont="1" applyFill="1" applyBorder="1" applyAlignment="1">
      <alignment horizontal="right"/>
    </xf>
    <xf numFmtId="0" fontId="32" fillId="5" borderId="43" xfId="3" applyFont="1" applyFill="1" applyBorder="1" applyAlignment="1">
      <alignment horizontal="center"/>
    </xf>
    <xf numFmtId="37" fontId="32" fillId="5" borderId="43" xfId="4" applyNumberFormat="1" applyFont="1" applyFill="1" applyBorder="1" applyAlignment="1">
      <alignment horizontal="center"/>
    </xf>
    <xf numFmtId="39" fontId="32" fillId="5" borderId="44" xfId="4" applyNumberFormat="1" applyFont="1" applyFill="1" applyBorder="1"/>
    <xf numFmtId="0" fontId="62" fillId="0" borderId="0" xfId="4" applyFont="1" applyProtection="1">
      <protection locked="0"/>
    </xf>
    <xf numFmtId="3" fontId="51" fillId="0" borderId="20" xfId="4" applyNumberFormat="1" applyFont="1" applyBorder="1" applyProtection="1">
      <protection locked="0"/>
    </xf>
    <xf numFmtId="0" fontId="37" fillId="21" borderId="47" xfId="4" applyFont="1" applyFill="1" applyBorder="1" applyAlignment="1" applyProtection="1">
      <alignment horizontal="left" vertical="top" wrapText="1"/>
      <protection locked="0"/>
    </xf>
    <xf numFmtId="0" fontId="37" fillId="21" borderId="62" xfId="4" applyFont="1" applyFill="1" applyBorder="1" applyAlignment="1" applyProtection="1">
      <alignment horizontal="left" vertical="top"/>
      <protection locked="0"/>
    </xf>
    <xf numFmtId="0" fontId="37" fillId="21" borderId="48" xfId="4" applyFont="1" applyFill="1" applyBorder="1" applyAlignment="1" applyProtection="1">
      <alignment horizontal="left" vertical="top"/>
      <protection locked="0"/>
    </xf>
    <xf numFmtId="0" fontId="37" fillId="21" borderId="64" xfId="4" applyFont="1" applyFill="1" applyBorder="1" applyAlignment="1" applyProtection="1">
      <alignment horizontal="left" vertical="top"/>
      <protection locked="0"/>
    </xf>
    <xf numFmtId="0" fontId="37" fillId="21" borderId="35" xfId="4" applyFont="1" applyFill="1" applyBorder="1" applyAlignment="1" applyProtection="1">
      <alignment horizontal="left" vertical="top"/>
      <protection locked="0"/>
    </xf>
    <xf numFmtId="0" fontId="37" fillId="21" borderId="65" xfId="4" applyFont="1" applyFill="1" applyBorder="1" applyAlignment="1" applyProtection="1">
      <alignment horizontal="left" vertical="top"/>
      <protection locked="0"/>
    </xf>
    <xf numFmtId="0" fontId="37" fillId="21" borderId="15" xfId="4" applyFont="1" applyFill="1" applyBorder="1" applyAlignment="1" applyProtection="1">
      <alignment horizontal="center"/>
      <protection locked="0"/>
    </xf>
    <xf numFmtId="0" fontId="37" fillId="21" borderId="54" xfId="4" applyFont="1" applyFill="1" applyBorder="1" applyAlignment="1" applyProtection="1">
      <alignment horizontal="center"/>
      <protection locked="0"/>
    </xf>
    <xf numFmtId="0" fontId="49" fillId="0" borderId="29" xfId="2" applyFont="1" applyBorder="1" applyAlignment="1">
      <alignment horizontal="left"/>
    </xf>
    <xf numFmtId="0" fontId="49" fillId="0" borderId="9" xfId="2" applyFont="1" applyBorder="1" applyAlignment="1">
      <alignment horizontal="left"/>
    </xf>
    <xf numFmtId="0" fontId="49" fillId="0" borderId="31" xfId="2" applyFont="1" applyBorder="1" applyAlignment="1">
      <alignment horizontal="left"/>
    </xf>
    <xf numFmtId="0" fontId="37" fillId="21" borderId="62" xfId="4" applyFont="1" applyFill="1" applyBorder="1" applyAlignment="1" applyProtection="1">
      <alignment horizontal="left" vertical="top" wrapText="1"/>
      <protection locked="0"/>
    </xf>
    <xf numFmtId="0" fontId="37" fillId="21" borderId="48" xfId="4" applyFont="1" applyFill="1" applyBorder="1" applyAlignment="1" applyProtection="1">
      <alignment horizontal="left" vertical="top" wrapText="1"/>
      <protection locked="0"/>
    </xf>
    <xf numFmtId="0" fontId="37" fillId="21" borderId="64" xfId="4" applyFont="1" applyFill="1" applyBorder="1" applyAlignment="1" applyProtection="1">
      <alignment horizontal="left" vertical="top" wrapText="1"/>
      <protection locked="0"/>
    </xf>
    <xf numFmtId="0" fontId="37" fillId="21" borderId="35" xfId="4" applyFont="1" applyFill="1" applyBorder="1" applyAlignment="1" applyProtection="1">
      <alignment horizontal="left" vertical="top" wrapText="1"/>
      <protection locked="0"/>
    </xf>
    <xf numFmtId="0" fontId="37" fillId="21" borderId="65" xfId="4" applyFont="1" applyFill="1" applyBorder="1" applyAlignment="1" applyProtection="1">
      <alignment horizontal="left" vertical="top" wrapText="1"/>
      <protection locked="0"/>
    </xf>
    <xf numFmtId="0" fontId="49" fillId="0" borderId="12" xfId="2" applyFont="1" applyBorder="1" applyProtection="1">
      <protection locked="0"/>
    </xf>
    <xf numFmtId="0" fontId="50" fillId="0" borderId="32" xfId="0" applyFont="1" applyBorder="1" applyProtection="1">
      <protection locked="0"/>
    </xf>
    <xf numFmtId="0" fontId="37" fillId="21" borderId="47" xfId="4" applyFont="1" applyFill="1" applyBorder="1" applyAlignment="1" applyProtection="1">
      <alignment vertical="top" wrapText="1"/>
      <protection locked="0"/>
    </xf>
    <xf numFmtId="0" fontId="0" fillId="21" borderId="62" xfId="0" applyFill="1" applyBorder="1" applyAlignment="1" applyProtection="1">
      <alignment vertical="top"/>
      <protection locked="0"/>
    </xf>
    <xf numFmtId="0" fontId="0" fillId="21" borderId="48" xfId="0" applyFill="1" applyBorder="1" applyAlignment="1" applyProtection="1">
      <alignment vertical="top"/>
      <protection locked="0"/>
    </xf>
    <xf numFmtId="0" fontId="0" fillId="21" borderId="64" xfId="0" applyFill="1" applyBorder="1" applyAlignment="1" applyProtection="1">
      <alignment vertical="top"/>
      <protection locked="0"/>
    </xf>
    <xf numFmtId="0" fontId="0" fillId="21" borderId="35" xfId="0" applyFill="1" applyBorder="1" applyAlignment="1" applyProtection="1">
      <alignment vertical="top"/>
      <protection locked="0"/>
    </xf>
    <xf numFmtId="0" fontId="0" fillId="21" borderId="65" xfId="0" applyFill="1" applyBorder="1" applyAlignment="1" applyProtection="1">
      <alignment vertical="top"/>
      <protection locked="0"/>
    </xf>
    <xf numFmtId="0" fontId="49" fillId="4" borderId="12" xfId="2" applyFont="1" applyFill="1" applyBorder="1"/>
    <xf numFmtId="0" fontId="0" fillId="0" borderId="32" xfId="0" applyBorder="1"/>
    <xf numFmtId="0" fontId="0" fillId="0" borderId="55" xfId="0" applyBorder="1"/>
    <xf numFmtId="0" fontId="31" fillId="18" borderId="26" xfId="2" applyFont="1" applyFill="1" applyBorder="1" applyAlignment="1">
      <alignment horizontal="center" vertical="center"/>
    </xf>
    <xf numFmtId="0" fontId="31" fillId="18" borderId="27" xfId="2" applyFont="1" applyFill="1" applyBorder="1" applyAlignment="1">
      <alignment horizontal="center" vertical="center"/>
    </xf>
    <xf numFmtId="0" fontId="31" fillId="18" borderId="56" xfId="2" applyFont="1" applyFill="1" applyBorder="1" applyAlignment="1">
      <alignment horizontal="center" vertical="center"/>
    </xf>
    <xf numFmtId="0" fontId="55" fillId="19" borderId="12" xfId="2" applyFont="1" applyFill="1" applyBorder="1" applyAlignment="1">
      <alignment horizontal="left" vertical="center" wrapText="1"/>
    </xf>
    <xf numFmtId="0" fontId="43" fillId="19" borderId="32" xfId="2" applyFont="1" applyFill="1" applyBorder="1" applyAlignment="1">
      <alignment horizontal="left" vertical="center" wrapText="1"/>
    </xf>
    <xf numFmtId="0" fontId="43" fillId="19" borderId="55" xfId="2" applyFont="1" applyFill="1" applyBorder="1" applyAlignment="1">
      <alignment horizontal="left" vertical="center" wrapText="1"/>
    </xf>
    <xf numFmtId="0" fontId="36" fillId="0" borderId="28" xfId="4" applyFont="1" applyBorder="1"/>
    <xf numFmtId="0" fontId="0" fillId="0" borderId="61" xfId="0" applyBorder="1"/>
    <xf numFmtId="0" fontId="0" fillId="0" borderId="25" xfId="0" applyBorder="1"/>
    <xf numFmtId="0" fontId="42" fillId="18" borderId="29" xfId="4" applyFont="1" applyFill="1" applyBorder="1" applyAlignment="1">
      <alignment horizontal="center" vertical="center" wrapText="1"/>
    </xf>
    <xf numFmtId="0" fontId="0" fillId="0" borderId="9" xfId="0" applyBorder="1" applyAlignment="1">
      <alignment horizontal="center" vertical="center" wrapText="1"/>
    </xf>
    <xf numFmtId="0" fontId="0" fillId="0" borderId="31" xfId="0" applyBorder="1" applyAlignment="1">
      <alignment horizontal="center" vertical="center" wrapText="1"/>
    </xf>
    <xf numFmtId="0" fontId="49" fillId="0" borderId="12" xfId="2" applyFont="1" applyBorder="1"/>
    <xf numFmtId="0" fontId="50" fillId="0" borderId="32" xfId="0" applyFont="1" applyBorder="1"/>
    <xf numFmtId="0" fontId="50" fillId="0" borderId="13" xfId="0" applyFont="1" applyBorder="1"/>
    <xf numFmtId="0" fontId="61" fillId="8" borderId="64" xfId="2" applyFont="1" applyFill="1" applyBorder="1" applyAlignment="1" applyProtection="1">
      <alignment horizontal="left"/>
      <protection locked="0"/>
    </xf>
    <xf numFmtId="0" fontId="61" fillId="8" borderId="35" xfId="2" applyFont="1" applyFill="1" applyBorder="1" applyAlignment="1" applyProtection="1">
      <alignment horizontal="left"/>
      <protection locked="0"/>
    </xf>
    <xf numFmtId="0" fontId="61" fillId="8" borderId="65" xfId="2" applyFont="1" applyFill="1" applyBorder="1" applyAlignment="1" applyProtection="1">
      <alignment horizontal="left"/>
      <protection locked="0"/>
    </xf>
    <xf numFmtId="0" fontId="20" fillId="13" borderId="16" xfId="8" applyFont="1" applyFill="1" applyBorder="1" applyAlignment="1">
      <alignment horizontal="center" vertical="center"/>
    </xf>
    <xf numFmtId="0" fontId="9" fillId="0" borderId="37" xfId="8" applyFont="1" applyBorder="1" applyAlignment="1" applyProtection="1">
      <alignment horizontal="center" vertical="top"/>
      <protection locked="0"/>
    </xf>
    <xf numFmtId="3" fontId="14" fillId="16" borderId="3" xfId="8" applyNumberFormat="1" applyFont="1" applyFill="1" applyBorder="1" applyAlignment="1" applyProtection="1">
      <alignment horizontal="center"/>
      <protection locked="0"/>
    </xf>
    <xf numFmtId="0" fontId="14" fillId="16" borderId="3" xfId="8" applyFont="1" applyFill="1" applyBorder="1" applyAlignment="1" applyProtection="1">
      <alignment horizontal="center"/>
      <protection locked="0"/>
    </xf>
    <xf numFmtId="3" fontId="5" fillId="16" borderId="3" xfId="4" applyNumberFormat="1" applyFill="1" applyBorder="1" applyAlignment="1">
      <alignment horizontal="center"/>
    </xf>
    <xf numFmtId="0" fontId="26" fillId="0" borderId="0" xfId="4" applyFont="1" applyAlignment="1">
      <alignment horizontal="center" vertical="center" wrapText="1"/>
    </xf>
    <xf numFmtId="0" fontId="30" fillId="0" borderId="34" xfId="8" applyFont="1" applyBorder="1" applyAlignment="1">
      <alignment horizontal="left" wrapText="1"/>
    </xf>
    <xf numFmtId="0" fontId="30" fillId="0" borderId="35" xfId="8" applyFont="1" applyBorder="1" applyAlignment="1">
      <alignment horizontal="left" wrapText="1"/>
    </xf>
    <xf numFmtId="0" fontId="29" fillId="13" borderId="0" xfId="8" applyFont="1" applyFill="1" applyAlignment="1">
      <alignment horizontal="right" vertical="center" wrapText="1"/>
    </xf>
    <xf numFmtId="0" fontId="5" fillId="16" borderId="3" xfId="8" applyFont="1" applyFill="1" applyBorder="1" applyAlignment="1" applyProtection="1">
      <alignment horizontal="center"/>
      <protection locked="0"/>
    </xf>
    <xf numFmtId="0" fontId="14" fillId="16" borderId="36" xfId="8" applyFont="1" applyFill="1" applyBorder="1" applyAlignment="1" applyProtection="1">
      <alignment wrapText="1"/>
      <protection locked="0"/>
    </xf>
    <xf numFmtId="3" fontId="5" fillId="16" borderId="36" xfId="4" applyNumberFormat="1" applyFill="1" applyBorder="1" applyAlignment="1">
      <alignment horizontal="center"/>
    </xf>
    <xf numFmtId="0" fontId="14" fillId="16" borderId="3" xfId="8" applyFont="1" applyFill="1" applyBorder="1" applyAlignment="1" applyProtection="1">
      <alignment wrapText="1"/>
      <protection locked="0"/>
    </xf>
    <xf numFmtId="0" fontId="15" fillId="3" borderId="7" xfId="2" applyFont="1" applyFill="1" applyBorder="1" applyAlignment="1">
      <alignment horizontal="left"/>
    </xf>
    <xf numFmtId="0" fontId="15" fillId="3" borderId="4" xfId="2" applyFont="1" applyFill="1" applyBorder="1" applyAlignment="1">
      <alignment horizontal="left"/>
    </xf>
    <xf numFmtId="0" fontId="23" fillId="11" borderId="0" xfId="4" applyFont="1" applyFill="1" applyAlignment="1">
      <alignment horizontal="center" vertical="center"/>
    </xf>
    <xf numFmtId="0" fontId="14" fillId="0" borderId="2" xfId="2" applyFont="1" applyBorder="1" applyAlignment="1">
      <alignment horizontal="center"/>
    </xf>
    <xf numFmtId="0" fontId="14" fillId="0" borderId="14" xfId="2" applyFont="1" applyBorder="1" applyAlignment="1">
      <alignment horizontal="center"/>
    </xf>
    <xf numFmtId="0" fontId="14" fillId="0" borderId="3" xfId="2" applyFont="1" applyBorder="1" applyAlignment="1">
      <alignment horizontal="center"/>
    </xf>
    <xf numFmtId="0" fontId="14" fillId="0" borderId="10" xfId="2" applyFont="1" applyBorder="1" applyAlignment="1">
      <alignment horizontal="center"/>
    </xf>
    <xf numFmtId="0" fontId="14" fillId="0" borderId="4" xfId="2" applyFont="1" applyBorder="1" applyAlignment="1">
      <alignment horizontal="center"/>
    </xf>
    <xf numFmtId="0" fontId="14" fillId="0" borderId="11" xfId="2" applyFont="1" applyBorder="1" applyAlignment="1">
      <alignment horizontal="center"/>
    </xf>
    <xf numFmtId="0" fontId="15" fillId="3" borderId="1" xfId="2" applyFont="1" applyFill="1" applyBorder="1" applyAlignment="1">
      <alignment horizontal="left"/>
    </xf>
    <xf numFmtId="0" fontId="15" fillId="3" borderId="2" xfId="2" applyFont="1" applyFill="1" applyBorder="1" applyAlignment="1">
      <alignment horizontal="left"/>
    </xf>
    <xf numFmtId="0" fontId="7" fillId="3" borderId="5" xfId="4" applyFont="1" applyFill="1" applyBorder="1" applyAlignment="1">
      <alignment horizontal="left"/>
    </xf>
    <xf numFmtId="0" fontId="7" fillId="3" borderId="3" xfId="4" applyFont="1" applyFill="1" applyBorder="1" applyAlignment="1">
      <alignment horizontal="left"/>
    </xf>
    <xf numFmtId="0" fontId="15" fillId="3" borderId="5" xfId="2" applyFont="1" applyFill="1" applyBorder="1" applyAlignment="1">
      <alignment horizontal="left"/>
    </xf>
    <xf numFmtId="0" fontId="15" fillId="3" borderId="3" xfId="2" applyFont="1" applyFill="1" applyBorder="1" applyAlignment="1">
      <alignment horizontal="left"/>
    </xf>
    <xf numFmtId="0" fontId="7" fillId="3" borderId="5" xfId="2" applyFont="1" applyFill="1" applyBorder="1" applyAlignment="1">
      <alignment horizontal="left"/>
    </xf>
    <xf numFmtId="0" fontId="7" fillId="3" borderId="3" xfId="2" applyFont="1" applyFill="1" applyBorder="1" applyAlignment="1">
      <alignment horizontal="left"/>
    </xf>
    <xf numFmtId="0" fontId="6" fillId="2" borderId="2" xfId="2" applyFont="1" applyFill="1" applyBorder="1" applyAlignment="1">
      <alignment horizontal="center" vertical="top"/>
    </xf>
    <xf numFmtId="0" fontId="9" fillId="0" borderId="25" xfId="2" applyFont="1" applyBorder="1" applyAlignment="1" applyProtection="1">
      <alignment horizontal="center" vertical="top"/>
      <protection locked="0"/>
    </xf>
    <xf numFmtId="0" fontId="9" fillId="0" borderId="3" xfId="2" applyFont="1" applyBorder="1" applyAlignment="1" applyProtection="1">
      <alignment horizontal="center" vertical="top"/>
      <protection locked="0"/>
    </xf>
    <xf numFmtId="0" fontId="6" fillId="2" borderId="27" xfId="2" applyFont="1" applyFill="1" applyBorder="1" applyAlignment="1">
      <alignment horizontal="center" vertical="top"/>
    </xf>
    <xf numFmtId="0" fontId="6" fillId="2" borderId="18" xfId="2" applyFont="1" applyFill="1" applyBorder="1" applyAlignment="1">
      <alignment horizontal="center" vertical="top"/>
    </xf>
    <xf numFmtId="0" fontId="9" fillId="0" borderId="10" xfId="2" applyFont="1" applyBorder="1" applyAlignment="1" applyProtection="1">
      <alignment horizontal="center" vertical="top"/>
      <protection locked="0"/>
    </xf>
    <xf numFmtId="0" fontId="9" fillId="0" borderId="4" xfId="2" applyFont="1" applyBorder="1" applyAlignment="1" applyProtection="1">
      <alignment horizontal="center" vertical="top"/>
      <protection locked="0"/>
    </xf>
    <xf numFmtId="0" fontId="9" fillId="0" borderId="11" xfId="2" applyFont="1" applyBorder="1" applyAlignment="1" applyProtection="1">
      <alignment horizontal="center" vertical="top"/>
      <protection locked="0"/>
    </xf>
  </cellXfs>
  <cellStyles count="10">
    <cellStyle name="20% - Accent4" xfId="9" builtinId="42"/>
    <cellStyle name="Comma" xfId="1" builtinId="3"/>
    <cellStyle name="Normal" xfId="0" builtinId="0"/>
    <cellStyle name="Normal 2" xfId="2" xr:uid="{00000000-0005-0000-0000-000002000000}"/>
    <cellStyle name="Normal 2 2" xfId="7" xr:uid="{00000000-0005-0000-0000-000003000000}"/>
    <cellStyle name="Normal 2 3" xfId="8" xr:uid="{00000000-0005-0000-0000-000004000000}"/>
    <cellStyle name="Normal 3" xfId="6" xr:uid="{00000000-0005-0000-0000-000005000000}"/>
    <cellStyle name="Normal_Legacy LAS budget answer" xfId="3" xr:uid="{00000000-0005-0000-0000-000006000000}"/>
    <cellStyle name="Normal_Legacy tables.ex" xfId="4" xr:uid="{00000000-0005-0000-0000-000007000000}"/>
    <cellStyle name="Percent" xfId="5" builtinId="5"/>
  </cellStyles>
  <dxfs count="0"/>
  <tableStyles count="0" defaultTableStyle="TableStyleMedium9" defaultPivotStyle="PivotStyleLight16"/>
  <colors>
    <mruColors>
      <color rgb="FF93318C"/>
      <color rgb="FF803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1866900</xdr:colOff>
      <xdr:row>1</xdr:row>
      <xdr:rowOff>0</xdr:rowOff>
    </xdr:to>
    <xdr:pic>
      <xdr:nvPicPr>
        <xdr:cNvPr id="2" name="Picture 2" descr="Description: trust_africa_cmyk.tif">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307975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1104900</xdr:colOff>
      <xdr:row>1</xdr:row>
      <xdr:rowOff>514350</xdr:rowOff>
    </xdr:to>
    <xdr:pic>
      <xdr:nvPicPr>
        <xdr:cNvPr id="2" name="Picture 3" descr="Description: trust_africa_cmyk.t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818"/>
          <a:ext cx="4964906" cy="77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1</xdr:row>
      <xdr:rowOff>247650</xdr:rowOff>
    </xdr:to>
    <xdr:pic>
      <xdr:nvPicPr>
        <xdr:cNvPr id="2" name="Picture 2" descr="Description: trust_africa_cmyk.tif">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09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1</xdr:col>
      <xdr:colOff>1724025</xdr:colOff>
      <xdr:row>1</xdr:row>
      <xdr:rowOff>257175</xdr:rowOff>
    </xdr:to>
    <xdr:pic>
      <xdr:nvPicPr>
        <xdr:cNvPr id="2" name="Picture 4" descr="Description: trust_africa_cmyk.tif">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9525"/>
          <a:ext cx="2419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ENGROCER\Company\My%20Documents\Tools\Adilisha\Final%20edit%20Apr02\April02\Excel%20tables%20updated%20Apr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REENGROCER\Company\My%20Documents\Training\Materials\FM2\Tools\Adilisha\Final%20edit%20Apr02\AJ%20draft%203%20Adilisha%2018Apr02\FM%20Legacy%20case%20study%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Case%20study\HSC%20tab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ENGROCER\Company\Training\Training%20programme\Course%20materials\FM1\FM1%20support%20materials\Archive\Old%20FM1%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Day%202\Acorns%20cashflow.e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Keeping%20accts%20alternative\Cash%20accounting.e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EENGROCER\Company\My%20Documents\Training\Materials\FM1\Exercises\FM1%20tables%20Oct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REENGROCER\Company\Documents%20and%20Settings\tlewis\My%20Documents\Training%20events\Adilisha\case%20study\FM%20Legacy%20case%20study%20maste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Day%202\Apportionment%20ex.resul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REENGROCER\Company\My%20Documents\Tools\Adilisha\Final%20edit%20Apr02\AJ%20draft%203%20Adilisha%2018Apr02\FM%20Legacy%20case%20study%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B1"/>
      <sheetName val="BB2"/>
      <sheetName val="BB3"/>
      <sheetName val="PC1"/>
      <sheetName val="PC2"/>
      <sheetName val="COA1"/>
      <sheetName val="RP1"/>
      <sheetName val="IE1"/>
      <sheetName val="Vehicle Log Sheet"/>
      <sheetName val="Budget 1"/>
      <sheetName val="Budget 2"/>
      <sheetName val="Bad budget"/>
      <sheetName val="Budget 3"/>
      <sheetName val="Budget 4"/>
      <sheetName val="Activity 3.4 "/>
      <sheetName val="Activity 3.4 Answer"/>
      <sheetName val="BM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Project:</v>
          </cell>
          <cell r="C4" t="str">
            <v>Legal Advice Service for Women  (LAS)</v>
          </cell>
        </row>
        <row r="5">
          <cell r="B5" t="str">
            <v>Budget Period:</v>
          </cell>
          <cell r="C5" t="str">
            <v>1 January to 31 December 200x</v>
          </cell>
        </row>
        <row r="6">
          <cell r="B6" t="str">
            <v>Budget Currency:</v>
          </cell>
          <cell r="C6" t="str">
            <v>US Dollars</v>
          </cell>
        </row>
        <row r="7">
          <cell r="B7" t="str">
            <v>Total Budget:</v>
          </cell>
          <cell r="C7">
            <v>42581.4</v>
          </cell>
        </row>
        <row r="8">
          <cell r="B8" t="str">
            <v>All figures in USD</v>
          </cell>
        </row>
        <row r="9">
          <cell r="A9" t="str">
            <v>Budget</v>
          </cell>
          <cell r="B9" t="str">
            <v>Budget item/description</v>
          </cell>
          <cell r="C9" t="str">
            <v>Unit</v>
          </cell>
          <cell r="D9" t="str">
            <v>Unit Cost</v>
          </cell>
          <cell r="E9" t="str">
            <v>Quantity</v>
          </cell>
          <cell r="F9" t="str">
            <v>Total</v>
          </cell>
          <cell r="G9" t="str">
            <v>Notes</v>
          </cell>
        </row>
        <row r="10">
          <cell r="A10" t="str">
            <v>Item</v>
          </cell>
          <cell r="F10" t="str">
            <v>Cost</v>
          </cell>
        </row>
        <row r="11">
          <cell r="A11" t="str">
            <v>A</v>
          </cell>
          <cell r="B11" t="str">
            <v>Project Staff Costs</v>
          </cell>
          <cell r="F11">
            <v>18159</v>
          </cell>
        </row>
        <row r="12">
          <cell r="A12" t="str">
            <v>A1</v>
          </cell>
          <cell r="B12" t="str">
            <v>Chief Executive Officer (CEO)</v>
          </cell>
          <cell r="C12" t="str">
            <v>Month</v>
          </cell>
          <cell r="D12">
            <v>200</v>
          </cell>
          <cell r="E12">
            <v>12</v>
          </cell>
          <cell r="F12">
            <v>2400</v>
          </cell>
          <cell r="G12" t="str">
            <v>@ $400 pcm spending 50% of her time on the LAS</v>
          </cell>
        </row>
        <row r="13">
          <cell r="A13" t="str">
            <v>A2</v>
          </cell>
          <cell r="B13" t="str">
            <v>Legal Adviser</v>
          </cell>
          <cell r="C13" t="str">
            <v>Month</v>
          </cell>
          <cell r="D13">
            <v>350</v>
          </cell>
          <cell r="E13">
            <v>12</v>
          </cell>
          <cell r="F13">
            <v>4200</v>
          </cell>
          <cell r="G13" t="str">
            <v>Full time post</v>
          </cell>
        </row>
        <row r="14">
          <cell r="A14" t="str">
            <v>A3</v>
          </cell>
          <cell r="B14" t="str">
            <v>Medical Insurance</v>
          </cell>
          <cell r="C14" t="str">
            <v>Month</v>
          </cell>
          <cell r="D14">
            <v>99</v>
          </cell>
          <cell r="E14">
            <v>12</v>
          </cell>
          <cell r="F14">
            <v>1188</v>
          </cell>
          <cell r="G14" t="str">
            <v>@ 18% of all gross salaries for this project</v>
          </cell>
        </row>
        <row r="15">
          <cell r="A15" t="str">
            <v>A4</v>
          </cell>
          <cell r="B15" t="str">
            <v>Social Security/Employers' Taxes</v>
          </cell>
          <cell r="C15" t="str">
            <v>Month</v>
          </cell>
          <cell r="D15">
            <v>60.5</v>
          </cell>
          <cell r="E15">
            <v>12</v>
          </cell>
          <cell r="F15">
            <v>726</v>
          </cell>
          <cell r="G15" t="str">
            <v>@ 11% of all gross salaries for this project]</v>
          </cell>
        </row>
        <row r="16">
          <cell r="A16" t="str">
            <v>A5</v>
          </cell>
          <cell r="B16" t="str">
            <v>Staff Recruitment</v>
          </cell>
          <cell r="C16" t="str">
            <v>Advert entry</v>
          </cell>
          <cell r="D16">
            <v>125</v>
          </cell>
          <cell r="E16">
            <v>2</v>
          </cell>
          <cell r="F16">
            <v>250</v>
          </cell>
          <cell r="G16" t="str">
            <v>For Legal Adviser in national press</v>
          </cell>
        </row>
        <row r="17">
          <cell r="A17" t="str">
            <v>A6</v>
          </cell>
          <cell r="B17" t="str">
            <v>Staff Training</v>
          </cell>
          <cell r="C17" t="str">
            <v>Person day</v>
          </cell>
          <cell r="D17">
            <v>75</v>
          </cell>
          <cell r="E17">
            <v>15</v>
          </cell>
          <cell r="F17">
            <v>1125</v>
          </cell>
          <cell r="G17" t="str">
            <v>10 days for Legal Adviser, 5 days for CEO</v>
          </cell>
        </row>
        <row r="18">
          <cell r="A18" t="str">
            <v>A7</v>
          </cell>
          <cell r="B18" t="str">
            <v>Volunteers Recruitment</v>
          </cell>
          <cell r="C18" t="str">
            <v>Advert entry</v>
          </cell>
          <cell r="D18">
            <v>40</v>
          </cell>
          <cell r="E18">
            <v>12</v>
          </cell>
          <cell r="F18">
            <v>480</v>
          </cell>
          <cell r="G18" t="str">
            <v>For radio and local press adverts</v>
          </cell>
        </row>
        <row r="19">
          <cell r="A19" t="str">
            <v>A8</v>
          </cell>
          <cell r="B19" t="str">
            <v>Volunteers Expenses</v>
          </cell>
          <cell r="C19" t="str">
            <v>Session</v>
          </cell>
          <cell r="D19">
            <v>8</v>
          </cell>
          <cell r="E19">
            <v>230</v>
          </cell>
          <cell r="F19">
            <v>1840</v>
          </cell>
          <cell r="G19" t="str">
            <v>4 sessions per week plus 1 support meeting per week x 46 weeks</v>
          </cell>
        </row>
        <row r="20">
          <cell r="A20" t="str">
            <v>A9</v>
          </cell>
          <cell r="B20" t="str">
            <v>Volunteers Training</v>
          </cell>
          <cell r="C20" t="str">
            <v>Session</v>
          </cell>
          <cell r="D20">
            <v>75</v>
          </cell>
          <cell r="E20">
            <v>6</v>
          </cell>
          <cell r="F20">
            <v>450</v>
          </cell>
          <cell r="G20" t="str">
            <v>Estimate to cover refreshments and materials</v>
          </cell>
        </row>
        <row r="21">
          <cell r="A21" t="str">
            <v>A10</v>
          </cell>
          <cell r="B21" t="str">
            <v>Transport</v>
          </cell>
          <cell r="C21" t="str">
            <v>Km travelled</v>
          </cell>
          <cell r="D21">
            <v>1</v>
          </cell>
          <cell r="E21">
            <v>5500</v>
          </cell>
          <cell r="F21">
            <v>5500</v>
          </cell>
          <cell r="G21" t="str">
            <v>Estimate average 500 km travelled per month, for 11 months</v>
          </cell>
        </row>
        <row r="23">
          <cell r="A23" t="str">
            <v>B</v>
          </cell>
          <cell r="B23" t="str">
            <v>Direct Project Costs</v>
          </cell>
          <cell r="F23">
            <v>5975</v>
          </cell>
        </row>
        <row r="24">
          <cell r="A24" t="str">
            <v>B1</v>
          </cell>
          <cell r="B24" t="str">
            <v>Room Hire</v>
          </cell>
          <cell r="C24" t="str">
            <v>Session</v>
          </cell>
          <cell r="D24">
            <v>15</v>
          </cell>
          <cell r="E24">
            <v>184</v>
          </cell>
          <cell r="F24">
            <v>2760</v>
          </cell>
          <cell r="G24" t="str">
            <v>4 sessions per week x 46 weeks</v>
          </cell>
        </row>
        <row r="25">
          <cell r="A25" t="str">
            <v>B2</v>
          </cell>
          <cell r="B25" t="str">
            <v>Publicity</v>
          </cell>
          <cell r="C25" t="str">
            <v>Lump sum</v>
          </cell>
          <cell r="D25">
            <v>740</v>
          </cell>
          <cell r="E25">
            <v>1</v>
          </cell>
          <cell r="F25">
            <v>740</v>
          </cell>
          <cell r="G25" t="str">
            <v>For 2,000 Leaflets and 100 posters, per quotation</v>
          </cell>
        </row>
        <row r="26">
          <cell r="A26" t="str">
            <v>B3</v>
          </cell>
          <cell r="B26" t="str">
            <v xml:space="preserve">Helpline telephone </v>
          </cell>
          <cell r="C26" t="str">
            <v>Month</v>
          </cell>
          <cell r="D26">
            <v>90</v>
          </cell>
          <cell r="E26">
            <v>10</v>
          </cell>
          <cell r="F26">
            <v>900</v>
          </cell>
          <cell r="G26" t="str">
            <v>Estimate for advice line</v>
          </cell>
        </row>
        <row r="27">
          <cell r="A27" t="str">
            <v>B4</v>
          </cell>
          <cell r="B27" t="str">
            <v>Books, manuals, publications</v>
          </cell>
          <cell r="C27" t="str">
            <v>Lump sum</v>
          </cell>
          <cell r="D27">
            <v>425</v>
          </cell>
          <cell r="E27">
            <v>1</v>
          </cell>
          <cell r="F27">
            <v>425</v>
          </cell>
          <cell r="G27" t="str">
            <v>Estimate, for the Advice Service resources library</v>
          </cell>
        </row>
        <row r="28">
          <cell r="A28" t="str">
            <v>B5</v>
          </cell>
          <cell r="B28" t="str">
            <v>Training materials</v>
          </cell>
          <cell r="C28" t="str">
            <v>Month</v>
          </cell>
          <cell r="D28">
            <v>70</v>
          </cell>
          <cell r="E28">
            <v>10</v>
          </cell>
          <cell r="F28">
            <v>700</v>
          </cell>
          <cell r="G28" t="str">
            <v>Estimate for advice leaflets, photocopies</v>
          </cell>
        </row>
        <row r="29">
          <cell r="A29" t="str">
            <v>B6</v>
          </cell>
          <cell r="B29" t="str">
            <v>Evaluation</v>
          </cell>
          <cell r="C29" t="str">
            <v>Lump sum</v>
          </cell>
          <cell r="D29">
            <v>450</v>
          </cell>
          <cell r="E29">
            <v>1</v>
          </cell>
          <cell r="F29">
            <v>450</v>
          </cell>
          <cell r="G29" t="str">
            <v>Estimate</v>
          </cell>
        </row>
        <row r="31">
          <cell r="A31" t="str">
            <v>C</v>
          </cell>
          <cell r="B31" t="str">
            <v>Capital Equipment</v>
          </cell>
          <cell r="F31">
            <v>2395</v>
          </cell>
        </row>
        <row r="32">
          <cell r="A32" t="str">
            <v>C1</v>
          </cell>
          <cell r="B32" t="str">
            <v>Computer equipment</v>
          </cell>
          <cell r="C32" t="str">
            <v>Item</v>
          </cell>
          <cell r="D32">
            <v>2395</v>
          </cell>
          <cell r="E32">
            <v>1</v>
          </cell>
          <cell r="F32">
            <v>2395</v>
          </cell>
          <cell r="G32" t="str">
            <v>For Desktop PC, printer, UPS and software as per quotation</v>
          </cell>
        </row>
        <row r="34">
          <cell r="A34" t="str">
            <v>D</v>
          </cell>
          <cell r="B34" t="str">
            <v>Project Support Costs</v>
          </cell>
          <cell r="F34">
            <v>16052.4</v>
          </cell>
        </row>
        <row r="35">
          <cell r="A35" t="str">
            <v>D1</v>
          </cell>
          <cell r="B35" t="str">
            <v>Programme administration</v>
          </cell>
          <cell r="C35" t="str">
            <v>Lump sum</v>
          </cell>
          <cell r="D35">
            <v>2918.4</v>
          </cell>
          <cell r="E35">
            <v>1</v>
          </cell>
          <cell r="F35">
            <v>2918.4</v>
          </cell>
          <cell r="G35" t="str">
            <v>Contribution to rent, utilities, telephone/fax, etc. @ 40% of total</v>
          </cell>
        </row>
        <row r="36">
          <cell r="A36" t="str">
            <v>D2</v>
          </cell>
          <cell r="B36" t="str">
            <v>Support staff</v>
          </cell>
          <cell r="C36" t="str">
            <v>Lump sum</v>
          </cell>
          <cell r="D36">
            <v>3942</v>
          </cell>
          <cell r="E36">
            <v>1</v>
          </cell>
          <cell r="F36">
            <v>3942</v>
          </cell>
          <cell r="G36" t="str">
            <v>40% time spent on LAS project</v>
          </cell>
        </row>
        <row r="37">
          <cell r="A37" t="str">
            <v>D3</v>
          </cell>
          <cell r="B37" t="str">
            <v>Vehicle &amp; equipment</v>
          </cell>
          <cell r="C37" t="str">
            <v>Lump sum</v>
          </cell>
          <cell r="D37">
            <v>1848</v>
          </cell>
          <cell r="E37">
            <v>1</v>
          </cell>
          <cell r="F37">
            <v>1848</v>
          </cell>
          <cell r="G37" t="str">
            <v>Contribution to capital equipment costs @40%</v>
          </cell>
        </row>
        <row r="38">
          <cell r="A38" t="str">
            <v>D4</v>
          </cell>
          <cell r="B38" t="str">
            <v>Project equipment</v>
          </cell>
          <cell r="C38" t="str">
            <v>Lump sum</v>
          </cell>
          <cell r="D38">
            <v>7344</v>
          </cell>
          <cell r="E38">
            <v>1</v>
          </cell>
          <cell r="F38">
            <v>7344</v>
          </cell>
          <cell r="G38" t="str">
            <v>Contribution to capital vehicle costs @40%</v>
          </cell>
        </row>
        <row r="40">
          <cell r="B40" t="str">
            <v>TOTAL</v>
          </cell>
          <cell r="F40">
            <v>42581.4</v>
          </cell>
        </row>
      </sheetData>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A"/>
      <sheetName val="LAS"/>
      <sheetName val="GAT"/>
      <sheetName val="Cons"/>
      <sheetName val="CS"/>
      <sheetName val="Consolidated budget"/>
      <sheetName val="Apportioned budget"/>
      <sheetName val="Income budget"/>
      <sheetName val="Cashflow Structure"/>
      <sheetName val="Cashflow - Complete"/>
      <sheetName val="USAID Budget"/>
      <sheetName val="BHC Budget"/>
      <sheetName val="Funding grid"/>
      <sheetName val="CB1 (2)"/>
      <sheetName val="CB1"/>
      <sheetName val="CB2"/>
      <sheetName val="CB3"/>
      <sheetName val="PC1"/>
      <sheetName val="PC2"/>
      <sheetName val="RP1"/>
      <sheetName val="IE1"/>
      <sheetName val="Actuals worksheet1"/>
    </sheetNames>
    <sheetDataSet>
      <sheetData sheetId="0"/>
      <sheetData sheetId="1"/>
      <sheetData sheetId="2"/>
      <sheetData sheetId="3"/>
      <sheetData sheetId="4"/>
      <sheetData sheetId="5">
        <row r="9">
          <cell r="F9">
            <v>9855</v>
          </cell>
        </row>
        <row r="21">
          <cell r="F21">
            <v>7296</v>
          </cell>
        </row>
        <row r="34">
          <cell r="F34">
            <v>4620</v>
          </cell>
        </row>
        <row r="42">
          <cell r="F42">
            <v>18360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SC project budget"/>
      <sheetName val="HSC budget rpt"/>
      <sheetName val="HSC Balance sht"/>
      <sheetName val="HSC I&amp;E"/>
      <sheetName val="HSC Balance sht (2)"/>
      <sheetName val="HSC I&amp;E (2)"/>
    </sheetNames>
    <sheetDataSet>
      <sheetData sheetId="0">
        <row r="1">
          <cell r="L1">
            <v>110</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acy Consolidated"/>
      <sheetName val="LAS Budget Worksheet"/>
      <sheetName val="#REF"/>
    </sheetNames>
    <sheetDataSet>
      <sheetData sheetId="0">
        <row r="18">
          <cell r="I18">
            <v>111700</v>
          </cell>
        </row>
        <row r="54">
          <cell r="H54">
            <v>40131</v>
          </cell>
          <cell r="I54">
            <v>107576</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completed"/>
      <sheetName val="Acorns blank cashflow"/>
    </sheetNames>
    <sheetDataSet>
      <sheetData sheetId="0">
        <row r="1">
          <cell r="A1" t="str">
            <v>CASHFLOW FORECAST - Acorns Pre-School Group</v>
          </cell>
          <cell r="L1" t="str">
            <v>[Suggested Answer]</v>
          </cell>
        </row>
        <row r="2">
          <cell r="A2" t="str">
            <v>[All figures in US$]</v>
          </cell>
        </row>
        <row r="3">
          <cell r="A3" t="str">
            <v>Months:</v>
          </cell>
          <cell r="B3" t="str">
            <v>Jan</v>
          </cell>
          <cell r="C3" t="str">
            <v>Feb</v>
          </cell>
          <cell r="D3" t="str">
            <v>Mar</v>
          </cell>
          <cell r="E3" t="str">
            <v>Apr</v>
          </cell>
          <cell r="F3" t="str">
            <v>May</v>
          </cell>
          <cell r="G3" t="str">
            <v>Jun</v>
          </cell>
          <cell r="H3" t="str">
            <v>Jul</v>
          </cell>
          <cell r="I3" t="str">
            <v>Aug</v>
          </cell>
          <cell r="J3" t="str">
            <v>Sep</v>
          </cell>
          <cell r="K3" t="str">
            <v>Oct</v>
          </cell>
          <cell r="L3" t="str">
            <v>Nov</v>
          </cell>
          <cell r="M3" t="str">
            <v>Dec</v>
          </cell>
          <cell r="N3" t="str">
            <v>TOTAL</v>
          </cell>
        </row>
        <row r="4">
          <cell r="A4" t="str">
            <v>Receipts</v>
          </cell>
        </row>
        <row r="5">
          <cell r="A5" t="str">
            <v>Fees</v>
          </cell>
          <cell r="B5">
            <v>2400</v>
          </cell>
          <cell r="E5">
            <v>2400</v>
          </cell>
          <cell r="J5">
            <v>2400</v>
          </cell>
          <cell r="M5">
            <v>800</v>
          </cell>
          <cell r="N5">
            <v>8000</v>
          </cell>
        </row>
        <row r="6">
          <cell r="A6" t="str">
            <v>DFID Grant</v>
          </cell>
          <cell r="I6">
            <v>4000</v>
          </cell>
          <cell r="N6">
            <v>4000</v>
          </cell>
        </row>
        <row r="7">
          <cell r="A7" t="str">
            <v>Fundraising</v>
          </cell>
          <cell r="L7">
            <v>1000</v>
          </cell>
          <cell r="N7">
            <v>1000</v>
          </cell>
        </row>
        <row r="8">
          <cell r="A8" t="str">
            <v>Bank Interest</v>
          </cell>
          <cell r="M8">
            <v>50</v>
          </cell>
          <cell r="N8">
            <v>50</v>
          </cell>
        </row>
        <row r="9">
          <cell r="A9" t="str">
            <v>A.  Total Receipts</v>
          </cell>
          <cell r="B9">
            <v>2400</v>
          </cell>
          <cell r="C9">
            <v>0</v>
          </cell>
          <cell r="D9">
            <v>0</v>
          </cell>
          <cell r="E9">
            <v>2400</v>
          </cell>
          <cell r="F9">
            <v>0</v>
          </cell>
          <cell r="G9">
            <v>0</v>
          </cell>
          <cell r="H9">
            <v>0</v>
          </cell>
          <cell r="I9">
            <v>4000</v>
          </cell>
          <cell r="J9">
            <v>2400</v>
          </cell>
          <cell r="K9">
            <v>0</v>
          </cell>
          <cell r="L9">
            <v>1000</v>
          </cell>
          <cell r="M9">
            <v>850</v>
          </cell>
          <cell r="N9">
            <v>13050</v>
          </cell>
        </row>
        <row r="10">
          <cell r="A10" t="str">
            <v>Payments</v>
          </cell>
        </row>
        <row r="11">
          <cell r="A11" t="str">
            <v>Computer</v>
          </cell>
          <cell r="J11">
            <v>3000</v>
          </cell>
          <cell r="N11">
            <v>3000</v>
          </cell>
        </row>
        <row r="12">
          <cell r="A12" t="str">
            <v>Salaries (all)</v>
          </cell>
          <cell r="B12">
            <v>200</v>
          </cell>
          <cell r="C12">
            <v>200</v>
          </cell>
          <cell r="D12">
            <v>200</v>
          </cell>
          <cell r="E12">
            <v>200</v>
          </cell>
          <cell r="F12">
            <v>200</v>
          </cell>
          <cell r="G12">
            <v>200</v>
          </cell>
          <cell r="H12">
            <v>350</v>
          </cell>
          <cell r="I12">
            <v>350</v>
          </cell>
          <cell r="J12">
            <v>350</v>
          </cell>
          <cell r="K12">
            <v>350</v>
          </cell>
          <cell r="L12">
            <v>350</v>
          </cell>
          <cell r="M12">
            <v>350</v>
          </cell>
          <cell r="N12">
            <v>3300</v>
          </cell>
        </row>
        <row r="13">
          <cell r="A13" t="str">
            <v>Rent and utilities</v>
          </cell>
          <cell r="B13">
            <v>600</v>
          </cell>
          <cell r="E13">
            <v>600</v>
          </cell>
          <cell r="H13">
            <v>600</v>
          </cell>
          <cell r="K13">
            <v>600</v>
          </cell>
          <cell r="N13">
            <v>2400</v>
          </cell>
        </row>
        <row r="14">
          <cell r="A14" t="str">
            <v>Insurance</v>
          </cell>
          <cell r="E14">
            <v>500</v>
          </cell>
          <cell r="N14">
            <v>500</v>
          </cell>
        </row>
        <row r="15">
          <cell r="A15" t="str">
            <v>Materials</v>
          </cell>
          <cell r="B15">
            <v>500</v>
          </cell>
          <cell r="E15">
            <v>125</v>
          </cell>
          <cell r="H15">
            <v>250</v>
          </cell>
          <cell r="K15">
            <v>125</v>
          </cell>
          <cell r="N15">
            <v>1000</v>
          </cell>
        </row>
        <row r="16">
          <cell r="A16" t="str">
            <v>Office Supplies</v>
          </cell>
          <cell r="B16">
            <v>100</v>
          </cell>
          <cell r="C16">
            <v>100</v>
          </cell>
          <cell r="D16">
            <v>100</v>
          </cell>
          <cell r="E16">
            <v>100</v>
          </cell>
          <cell r="F16">
            <v>100</v>
          </cell>
          <cell r="G16">
            <v>100</v>
          </cell>
          <cell r="H16">
            <v>100</v>
          </cell>
          <cell r="I16">
            <v>100</v>
          </cell>
          <cell r="J16">
            <v>100</v>
          </cell>
          <cell r="K16">
            <v>100</v>
          </cell>
          <cell r="L16">
            <v>100</v>
          </cell>
          <cell r="M16">
            <v>100</v>
          </cell>
          <cell r="N16">
            <v>1200</v>
          </cell>
        </row>
        <row r="17">
          <cell r="A17" t="str">
            <v>Audit fee</v>
          </cell>
          <cell r="F17">
            <v>250</v>
          </cell>
          <cell r="N17">
            <v>250</v>
          </cell>
        </row>
        <row r="18">
          <cell r="A18" t="str">
            <v>Food</v>
          </cell>
          <cell r="B18">
            <v>100</v>
          </cell>
          <cell r="C18">
            <v>100</v>
          </cell>
          <cell r="D18">
            <v>100</v>
          </cell>
          <cell r="E18">
            <v>100</v>
          </cell>
          <cell r="F18">
            <v>100</v>
          </cell>
          <cell r="G18">
            <v>100</v>
          </cell>
          <cell r="H18">
            <v>100</v>
          </cell>
          <cell r="I18">
            <v>0</v>
          </cell>
          <cell r="J18">
            <v>100</v>
          </cell>
          <cell r="K18">
            <v>100</v>
          </cell>
          <cell r="L18">
            <v>100</v>
          </cell>
          <cell r="M18">
            <v>200</v>
          </cell>
          <cell r="N18">
            <v>1200</v>
          </cell>
        </row>
        <row r="19">
          <cell r="A19" t="str">
            <v>B. Total Payments</v>
          </cell>
          <cell r="B19">
            <v>1500</v>
          </cell>
          <cell r="C19">
            <v>400</v>
          </cell>
          <cell r="D19">
            <v>400</v>
          </cell>
          <cell r="E19">
            <v>1625</v>
          </cell>
          <cell r="F19">
            <v>650</v>
          </cell>
          <cell r="G19">
            <v>400</v>
          </cell>
          <cell r="H19">
            <v>1400</v>
          </cell>
          <cell r="I19">
            <v>450</v>
          </cell>
          <cell r="J19">
            <v>3550</v>
          </cell>
          <cell r="K19">
            <v>1275</v>
          </cell>
          <cell r="L19">
            <v>550</v>
          </cell>
          <cell r="M19">
            <v>650</v>
          </cell>
          <cell r="N19">
            <v>12850</v>
          </cell>
        </row>
        <row r="20">
          <cell r="A20" t="str">
            <v>C.  Net Cashflow for month</v>
          </cell>
          <cell r="B20">
            <v>900</v>
          </cell>
          <cell r="C20">
            <v>-400</v>
          </cell>
          <cell r="D20">
            <v>-400</v>
          </cell>
          <cell r="E20">
            <v>775</v>
          </cell>
          <cell r="F20">
            <v>-650</v>
          </cell>
          <cell r="G20">
            <v>-400</v>
          </cell>
          <cell r="H20">
            <v>-1400</v>
          </cell>
          <cell r="I20">
            <v>3550</v>
          </cell>
          <cell r="J20">
            <v>-1150</v>
          </cell>
          <cell r="K20">
            <v>-1275</v>
          </cell>
          <cell r="L20">
            <v>450</v>
          </cell>
          <cell r="M20">
            <v>200</v>
          </cell>
        </row>
        <row r="21">
          <cell r="A21" t="str">
            <v>D.  Cash Balance B/F</v>
          </cell>
          <cell r="B21">
            <v>250</v>
          </cell>
          <cell r="C21">
            <v>1150</v>
          </cell>
          <cell r="D21">
            <v>750</v>
          </cell>
          <cell r="E21">
            <v>350</v>
          </cell>
          <cell r="F21">
            <v>1125</v>
          </cell>
          <cell r="G21">
            <v>475</v>
          </cell>
          <cell r="H21">
            <v>75</v>
          </cell>
          <cell r="I21">
            <v>-1325</v>
          </cell>
          <cell r="J21">
            <v>2225</v>
          </cell>
          <cell r="K21">
            <v>1075</v>
          </cell>
          <cell r="L21">
            <v>-200</v>
          </cell>
          <cell r="M21">
            <v>250</v>
          </cell>
        </row>
        <row r="23">
          <cell r="A23" t="str">
            <v>E.  Cash Balance (C/F)</v>
          </cell>
          <cell r="B23">
            <v>1150</v>
          </cell>
          <cell r="C23">
            <v>750</v>
          </cell>
          <cell r="D23">
            <v>350</v>
          </cell>
          <cell r="E23">
            <v>1125</v>
          </cell>
          <cell r="F23">
            <v>475</v>
          </cell>
          <cell r="G23">
            <v>75</v>
          </cell>
          <cell r="H23">
            <v>-1325</v>
          </cell>
          <cell r="I23">
            <v>2225</v>
          </cell>
          <cell r="J23">
            <v>1075</v>
          </cell>
          <cell r="K23">
            <v>-200</v>
          </cell>
          <cell r="L23">
            <v>250</v>
          </cell>
          <cell r="M23">
            <v>450</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 Book exercise"/>
      <sheetName val="PC Book answer"/>
      <sheetName val="Bankbook ex"/>
      <sheetName val="Bankbook completed"/>
      <sheetName val="R&amp;P"/>
    </sheetNames>
    <sheetDataSet>
      <sheetData sheetId="0"/>
      <sheetData sheetId="1"/>
      <sheetData sheetId="2"/>
      <sheetData sheetId="3">
        <row r="3">
          <cell r="A3" t="str">
            <v xml:space="preserve">ANALYSED CASH BOOK – RECEIPTS PAGE </v>
          </cell>
        </row>
        <row r="4">
          <cell r="A4" t="str">
            <v>LEGACY PROJECT US DOLLAR CHEQUE ACCOUNT</v>
          </cell>
          <cell r="E4" t="str">
            <v xml:space="preserve">MONTH: August 200x     </v>
          </cell>
          <cell r="I4" t="str">
            <v>B</v>
          </cell>
        </row>
        <row r="6">
          <cell r="A6">
            <v>1</v>
          </cell>
          <cell r="B6">
            <v>2</v>
          </cell>
          <cell r="C6">
            <v>3</v>
          </cell>
          <cell r="D6">
            <v>4</v>
          </cell>
          <cell r="E6">
            <v>5</v>
          </cell>
          <cell r="F6">
            <v>6</v>
          </cell>
          <cell r="G6">
            <v>7</v>
          </cell>
          <cell r="H6">
            <v>8</v>
          </cell>
          <cell r="I6">
            <v>9</v>
          </cell>
        </row>
        <row r="7">
          <cell r="A7" t="str">
            <v>DETAILS OF MONEY RECEIVED</v>
          </cell>
          <cell r="E7" t="str">
            <v>ANALYSIS OF RECEIPT</v>
          </cell>
        </row>
        <row r="8">
          <cell r="A8" t="str">
            <v>Date</v>
          </cell>
          <cell r="B8" t="str">
            <v xml:space="preserve">Description </v>
          </cell>
          <cell r="C8" t="str">
            <v>Receipt No.</v>
          </cell>
          <cell r="D8" t="str">
            <v>Amount</v>
          </cell>
          <cell r="E8" t="str">
            <v>USAID</v>
          </cell>
          <cell r="F8" t="str">
            <v>Bilance</v>
          </cell>
          <cell r="G8" t="str">
            <v>Donations</v>
          </cell>
          <cell r="H8" t="str">
            <v>Fees</v>
          </cell>
          <cell r="I8" t="str">
            <v>Other</v>
          </cell>
        </row>
        <row r="9">
          <cell r="D9" t="str">
            <v>$</v>
          </cell>
          <cell r="E9" t="str">
            <v>Grant</v>
          </cell>
          <cell r="F9" t="str">
            <v>Grant</v>
          </cell>
          <cell r="I9" t="str">
            <v>(specify)</v>
          </cell>
        </row>
        <row r="10">
          <cell r="E10">
            <v>1020</v>
          </cell>
          <cell r="F10">
            <v>1030</v>
          </cell>
          <cell r="G10">
            <v>1110</v>
          </cell>
          <cell r="H10">
            <v>1120</v>
          </cell>
        </row>
        <row r="11">
          <cell r="A11">
            <v>37477</v>
          </cell>
          <cell r="B11" t="str">
            <v>Course fees for August workshop</v>
          </cell>
          <cell r="C11">
            <v>19</v>
          </cell>
          <cell r="D11">
            <v>200</v>
          </cell>
          <cell r="H11">
            <v>200</v>
          </cell>
        </row>
        <row r="12">
          <cell r="A12">
            <v>37487</v>
          </cell>
          <cell r="B12" t="str">
            <v>Cash donation from clients</v>
          </cell>
          <cell r="C12">
            <v>20</v>
          </cell>
          <cell r="D12">
            <v>18</v>
          </cell>
          <cell r="G12">
            <v>18</v>
          </cell>
        </row>
        <row r="13">
          <cell r="A13">
            <v>37488</v>
          </cell>
          <cell r="B13" t="str">
            <v xml:space="preserve">USAID grant </v>
          </cell>
          <cell r="C13">
            <v>21</v>
          </cell>
          <cell r="D13">
            <v>24500</v>
          </cell>
          <cell r="E13">
            <v>24500</v>
          </cell>
        </row>
        <row r="14">
          <cell r="A14">
            <v>37493</v>
          </cell>
          <cell r="B14" t="str">
            <v>Consultancy fee</v>
          </cell>
          <cell r="C14">
            <v>22</v>
          </cell>
          <cell r="D14">
            <v>150</v>
          </cell>
          <cell r="H14">
            <v>150</v>
          </cell>
        </row>
        <row r="15">
          <cell r="A15">
            <v>37499</v>
          </cell>
          <cell r="B15" t="str">
            <v>Public donation</v>
          </cell>
          <cell r="C15">
            <v>23</v>
          </cell>
          <cell r="D15">
            <v>15</v>
          </cell>
          <cell r="G15">
            <v>15</v>
          </cell>
        </row>
        <row r="27">
          <cell r="A27" t="str">
            <v>TOTAL RECEIPTS:</v>
          </cell>
          <cell r="D27">
            <v>24883</v>
          </cell>
          <cell r="E27">
            <v>24500</v>
          </cell>
          <cell r="F27">
            <v>0</v>
          </cell>
          <cell r="G27">
            <v>33</v>
          </cell>
          <cell r="H27">
            <v>350</v>
          </cell>
          <cell r="I27">
            <v>0</v>
          </cell>
        </row>
        <row r="28">
          <cell r="A28" t="str">
            <v>Plus: Bank balance brought forward from last month:</v>
          </cell>
          <cell r="D28">
            <v>425</v>
          </cell>
        </row>
        <row r="29">
          <cell r="A29" t="str">
            <v>Less: payments made during the month:</v>
          </cell>
          <cell r="D29">
            <v>-2821.3299999999995</v>
          </cell>
        </row>
        <row r="30">
          <cell r="A30" t="str">
            <v>Balance to be carried forward to next month:</v>
          </cell>
          <cell r="D30">
            <v>22486.670000000002</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of Accounts"/>
      <sheetName val="Bad budget eg"/>
      <sheetName val="Good budget eg"/>
      <sheetName val=" LAS Budget worksheet blank"/>
      <sheetName val=" LAS Project Budget"/>
      <sheetName val="Cons. budget Legacy"/>
      <sheetName val="Completed BHC Budget"/>
      <sheetName val="Cashflow ex."/>
      <sheetName val="Cashflow answer"/>
      <sheetName val="PC Book exercise"/>
      <sheetName val="PC Book answer"/>
      <sheetName val="Bankbook"/>
      <sheetName val="Bank rec figs"/>
      <sheetName val="Apportion results"/>
      <sheetName val="Budget Mon Blank"/>
      <sheetName val="Budget Mon complete"/>
      <sheetName val="Forecast ex."/>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A"/>
      <sheetName val="LAS"/>
      <sheetName val="GAT"/>
      <sheetName val="Cons"/>
      <sheetName val="CS"/>
      <sheetName val="Consolidated budget"/>
      <sheetName val="Apportioned budget"/>
      <sheetName val="Income budget"/>
      <sheetName val="Cashflow Structure"/>
      <sheetName val="Cashflow - Complete"/>
      <sheetName val="USAID Budget"/>
      <sheetName val="BHC Budget"/>
      <sheetName val="Funding grid"/>
      <sheetName val="CB1 (2)"/>
      <sheetName val="CB1"/>
      <sheetName val="CB2"/>
      <sheetName val="CB3"/>
      <sheetName val="PC1"/>
      <sheetName val="PC2"/>
      <sheetName val="RP1"/>
      <sheetName val="IE1"/>
      <sheetName val="Actuals worksheet1"/>
    </sheetNames>
    <sheetDataSet>
      <sheetData sheetId="0"/>
      <sheetData sheetId="1"/>
      <sheetData sheetId="2"/>
      <sheetData sheetId="3">
        <row r="31">
          <cell r="F31">
            <v>16052.4</v>
          </cell>
        </row>
      </sheetData>
      <sheetData sheetId="4">
        <row r="26">
          <cell r="F26">
            <v>8026.2</v>
          </cell>
        </row>
      </sheetData>
      <sheetData sheetId="5">
        <row r="9">
          <cell r="F9">
            <v>9855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ortion results2"/>
    </sheetNames>
    <sheetDataSet>
      <sheetData sheetId="0">
        <row r="11">
          <cell r="K11">
            <v>492000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A"/>
      <sheetName val="LAS"/>
      <sheetName val="GAT"/>
      <sheetName val="Cons"/>
      <sheetName val="CS"/>
      <sheetName val="Consolidated budget"/>
      <sheetName val="Apportioned budget"/>
      <sheetName val="Income budget"/>
      <sheetName val="Cashflow Structure"/>
      <sheetName val="Cashflow - Complete"/>
      <sheetName val="USAID Budget"/>
      <sheetName val="BHC Budget"/>
      <sheetName val="Funding grid"/>
      <sheetName val="CB1 (2)"/>
      <sheetName val="CB1"/>
      <sheetName val="CB2"/>
      <sheetName val="CB3"/>
      <sheetName val="PC1"/>
      <sheetName val="PC2"/>
      <sheetName val="RP1"/>
      <sheetName val="IE1"/>
      <sheetName val="Actuals worksheet1"/>
    </sheetNames>
    <sheetDataSet>
      <sheetData sheetId="0"/>
      <sheetData sheetId="1"/>
      <sheetData sheetId="2"/>
      <sheetData sheetId="3"/>
      <sheetData sheetId="4"/>
      <sheetData sheetId="5">
        <row r="9">
          <cell r="F9">
            <v>9855</v>
          </cell>
        </row>
        <row r="21">
          <cell r="F21">
            <v>7296</v>
          </cell>
        </row>
        <row r="34">
          <cell r="F34">
            <v>4620</v>
          </cell>
        </row>
        <row r="42">
          <cell r="F42">
            <v>18360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44"/>
  <sheetViews>
    <sheetView tabSelected="1" showOutlineSymbols="0" zoomScale="75" zoomScaleNormal="75" zoomScaleSheetLayoutView="100" zoomScalePageLayoutView="50" workbookViewId="0">
      <selection activeCell="B54" sqref="B54"/>
    </sheetView>
  </sheetViews>
  <sheetFormatPr defaultColWidth="11.140625" defaultRowHeight="16.5" x14ac:dyDescent="0.3"/>
  <cols>
    <col min="1" max="1" width="11.140625" style="256" customWidth="1"/>
    <col min="2" max="2" width="110.140625" style="256" customWidth="1"/>
    <col min="3" max="3" width="13.28515625" style="256" customWidth="1"/>
    <col min="4" max="4" width="16" style="277" customWidth="1"/>
    <col min="5" max="5" width="16.7109375" style="278" customWidth="1"/>
    <col min="6" max="6" width="20.85546875" style="255" customWidth="1"/>
    <col min="7" max="7" width="90.42578125" style="255" customWidth="1"/>
    <col min="8" max="16384" width="11.140625" style="256"/>
  </cols>
  <sheetData>
    <row r="1" spans="1:7" ht="67.5" customHeight="1" thickBot="1" x14ac:dyDescent="0.35">
      <c r="A1" s="424" t="s">
        <v>155</v>
      </c>
      <c r="B1" s="425"/>
      <c r="C1" s="425"/>
      <c r="D1" s="425"/>
      <c r="E1" s="425"/>
      <c r="F1" s="425"/>
      <c r="G1" s="426"/>
    </row>
    <row r="2" spans="1:7" ht="169.5" customHeight="1" thickBot="1" x14ac:dyDescent="0.35">
      <c r="A2" s="427" t="s">
        <v>182</v>
      </c>
      <c r="B2" s="428"/>
      <c r="C2" s="428"/>
      <c r="D2" s="428"/>
      <c r="E2" s="428"/>
      <c r="F2" s="428"/>
      <c r="G2" s="429"/>
    </row>
    <row r="3" spans="1:7" ht="24" customHeight="1" thickBot="1" x14ac:dyDescent="0.4">
      <c r="A3" s="348"/>
      <c r="B3" s="349"/>
      <c r="C3" s="350"/>
      <c r="D3" s="350"/>
      <c r="E3" s="350"/>
      <c r="G3" s="291"/>
    </row>
    <row r="4" spans="1:7" ht="39" customHeight="1" thickBot="1" x14ac:dyDescent="0.55000000000000004">
      <c r="A4" s="421" t="s">
        <v>185</v>
      </c>
      <c r="B4" s="422"/>
      <c r="C4" s="422"/>
      <c r="D4" s="422"/>
      <c r="E4" s="422"/>
      <c r="F4" s="422"/>
      <c r="G4" s="423"/>
    </row>
    <row r="5" spans="1:7" ht="26.25" customHeight="1" x14ac:dyDescent="0.3">
      <c r="A5" s="381" t="s">
        <v>186</v>
      </c>
      <c r="B5" s="382"/>
      <c r="C5" s="439" t="s">
        <v>183</v>
      </c>
      <c r="D5" s="440"/>
      <c r="E5" s="440"/>
      <c r="F5" s="440"/>
      <c r="G5" s="441"/>
    </row>
    <row r="6" spans="1:7" ht="24.75" customHeight="1" x14ac:dyDescent="0.3">
      <c r="A6" s="287" t="s">
        <v>187</v>
      </c>
      <c r="B6" s="299"/>
      <c r="C6" s="439" t="s">
        <v>183</v>
      </c>
      <c r="D6" s="440"/>
      <c r="E6" s="440"/>
      <c r="F6" s="440"/>
      <c r="G6" s="441"/>
    </row>
    <row r="7" spans="1:7" ht="23.25" customHeight="1" x14ac:dyDescent="0.3">
      <c r="A7" s="257" t="s">
        <v>3</v>
      </c>
      <c r="B7" s="300"/>
      <c r="C7" s="439" t="s">
        <v>183</v>
      </c>
      <c r="D7" s="440"/>
      <c r="E7" s="440"/>
      <c r="F7" s="440"/>
      <c r="G7" s="441"/>
    </row>
    <row r="8" spans="1:7" ht="24" customHeight="1" x14ac:dyDescent="0.3">
      <c r="A8" s="258" t="s">
        <v>4</v>
      </c>
      <c r="B8" s="301"/>
      <c r="C8" s="439" t="s">
        <v>183</v>
      </c>
      <c r="D8" s="440"/>
      <c r="E8" s="440"/>
      <c r="F8" s="440"/>
      <c r="G8" s="441"/>
    </row>
    <row r="9" spans="1:7" ht="23.25" customHeight="1" x14ac:dyDescent="0.3">
      <c r="A9" s="258" t="s">
        <v>25</v>
      </c>
      <c r="B9" s="301"/>
      <c r="C9" s="439" t="s">
        <v>183</v>
      </c>
      <c r="D9" s="440"/>
      <c r="E9" s="440"/>
      <c r="F9" s="440"/>
      <c r="G9" s="441"/>
    </row>
    <row r="10" spans="1:7" ht="25.5" customHeight="1" thickBot="1" x14ac:dyDescent="0.35">
      <c r="A10" s="343" t="s">
        <v>178</v>
      </c>
      <c r="B10" s="302"/>
      <c r="C10" s="439" t="s">
        <v>183</v>
      </c>
      <c r="D10" s="440"/>
      <c r="E10" s="440"/>
      <c r="F10" s="440"/>
      <c r="G10" s="441"/>
    </row>
    <row r="11" spans="1:7" ht="24" customHeight="1" thickBot="1" x14ac:dyDescent="0.35">
      <c r="A11" s="351"/>
      <c r="B11" s="350"/>
      <c r="C11" s="352"/>
      <c r="D11" s="352"/>
      <c r="E11" s="350"/>
      <c r="F11" s="350"/>
      <c r="G11" s="353"/>
    </row>
    <row r="12" spans="1:7" ht="31.5" customHeight="1" thickBot="1" x14ac:dyDescent="0.55000000000000004">
      <c r="A12" s="436" t="s">
        <v>188</v>
      </c>
      <c r="B12" s="437"/>
      <c r="C12" s="437"/>
      <c r="D12" s="437"/>
      <c r="E12" s="437"/>
      <c r="F12" s="437"/>
      <c r="G12" s="438"/>
    </row>
    <row r="13" spans="1:7" s="354" customFormat="1" ht="39" customHeight="1" x14ac:dyDescent="0.2">
      <c r="A13" s="303" t="s">
        <v>7</v>
      </c>
      <c r="B13" s="433" t="s">
        <v>8</v>
      </c>
      <c r="C13" s="434"/>
      <c r="D13" s="434"/>
      <c r="E13" s="435"/>
      <c r="F13" s="345" t="s">
        <v>161</v>
      </c>
      <c r="G13" s="346" t="s">
        <v>30</v>
      </c>
    </row>
    <row r="14" spans="1:7" ht="21" customHeight="1" x14ac:dyDescent="0.3">
      <c r="A14" s="288">
        <v>1</v>
      </c>
      <c r="B14" s="430" t="s">
        <v>159</v>
      </c>
      <c r="C14" s="431"/>
      <c r="D14" s="431"/>
      <c r="E14" s="432"/>
      <c r="F14" s="347"/>
      <c r="G14" s="308"/>
    </row>
    <row r="15" spans="1:7" ht="25.15" customHeight="1" x14ac:dyDescent="0.3">
      <c r="A15" s="289"/>
      <c r="B15" s="430" t="s">
        <v>156</v>
      </c>
      <c r="C15" s="431"/>
      <c r="D15" s="431"/>
      <c r="E15" s="432"/>
      <c r="F15" s="347"/>
      <c r="G15" s="396" t="s">
        <v>184</v>
      </c>
    </row>
    <row r="16" spans="1:7" ht="22.5" customHeight="1" x14ac:dyDescent="0.3">
      <c r="A16" s="298"/>
      <c r="B16" s="383"/>
      <c r="C16" s="384"/>
      <c r="D16" s="385"/>
      <c r="E16" s="386"/>
      <c r="F16" s="355"/>
      <c r="G16" s="308"/>
    </row>
    <row r="17" spans="1:7" ht="24" customHeight="1" thickBot="1" x14ac:dyDescent="0.4">
      <c r="A17" s="304"/>
      <c r="B17" s="323" t="s">
        <v>160</v>
      </c>
      <c r="C17" s="305"/>
      <c r="D17" s="306"/>
      <c r="E17" s="307"/>
      <c r="F17" s="324">
        <f>SUM(F14:F15)</f>
        <v>0</v>
      </c>
      <c r="G17" s="356"/>
    </row>
    <row r="19" spans="1:7" ht="17.25" thickBot="1" x14ac:dyDescent="0.35"/>
    <row r="20" spans="1:7" ht="33" customHeight="1" thickBot="1" x14ac:dyDescent="0.55000000000000004">
      <c r="A20" s="413" t="s">
        <v>189</v>
      </c>
      <c r="B20" s="414"/>
      <c r="C20" s="414"/>
      <c r="D20" s="414"/>
      <c r="E20" s="414"/>
      <c r="F20" s="414"/>
      <c r="G20" s="414"/>
    </row>
    <row r="21" spans="1:7" s="354" customFormat="1" ht="39" customHeight="1" x14ac:dyDescent="0.2">
      <c r="A21" s="344" t="s">
        <v>7</v>
      </c>
      <c r="B21" s="357" t="s">
        <v>8</v>
      </c>
      <c r="C21" s="357" t="s">
        <v>27</v>
      </c>
      <c r="D21" s="358" t="s">
        <v>28</v>
      </c>
      <c r="E21" s="345" t="s">
        <v>29</v>
      </c>
      <c r="F21" s="345" t="s">
        <v>162</v>
      </c>
      <c r="G21" s="359" t="s">
        <v>30</v>
      </c>
    </row>
    <row r="22" spans="1:7" ht="21" customHeight="1" x14ac:dyDescent="0.3">
      <c r="A22" s="403">
        <v>1</v>
      </c>
      <c r="B22" s="415" t="s">
        <v>173</v>
      </c>
      <c r="C22" s="416"/>
      <c r="D22" s="416"/>
      <c r="E22" s="416"/>
      <c r="F22" s="416"/>
      <c r="G22" s="417"/>
    </row>
    <row r="23" spans="1:7" ht="21" customHeight="1" x14ac:dyDescent="0.3">
      <c r="A23" s="404"/>
      <c r="B23" s="418"/>
      <c r="C23" s="419"/>
      <c r="D23" s="419"/>
      <c r="E23" s="419"/>
      <c r="F23" s="419"/>
      <c r="G23" s="420"/>
    </row>
    <row r="24" spans="1:7" ht="31.5" customHeight="1" x14ac:dyDescent="0.3">
      <c r="A24" s="360"/>
      <c r="B24" s="309" t="s">
        <v>33</v>
      </c>
      <c r="C24" s="310">
        <v>1</v>
      </c>
      <c r="D24" s="311">
        <v>12</v>
      </c>
      <c r="E24" s="312">
        <v>100</v>
      </c>
      <c r="F24" s="361">
        <f t="shared" ref="F24:F28" si="0">C24*D24*E24</f>
        <v>1200</v>
      </c>
      <c r="G24" s="319" t="s">
        <v>163</v>
      </c>
    </row>
    <row r="25" spans="1:7" ht="36" customHeight="1" x14ac:dyDescent="0.3">
      <c r="A25" s="362"/>
      <c r="B25" s="316" t="s">
        <v>37</v>
      </c>
      <c r="C25" s="313">
        <v>1</v>
      </c>
      <c r="D25" s="314">
        <v>8</v>
      </c>
      <c r="E25" s="315">
        <v>50</v>
      </c>
      <c r="F25" s="361">
        <f t="shared" si="0"/>
        <v>400</v>
      </c>
      <c r="G25" s="321" t="s">
        <v>158</v>
      </c>
    </row>
    <row r="26" spans="1:7" ht="23.25" customHeight="1" x14ac:dyDescent="0.3">
      <c r="A26" s="362"/>
      <c r="B26" s="259"/>
      <c r="C26" s="260"/>
      <c r="D26" s="261"/>
      <c r="E26" s="262"/>
      <c r="F26" s="363">
        <f t="shared" si="0"/>
        <v>0</v>
      </c>
      <c r="G26" s="292"/>
    </row>
    <row r="27" spans="1:7" ht="23.25" customHeight="1" x14ac:dyDescent="0.3">
      <c r="A27" s="362"/>
      <c r="B27" s="259"/>
      <c r="C27" s="260"/>
      <c r="D27" s="261"/>
      <c r="E27" s="262"/>
      <c r="F27" s="363">
        <f t="shared" si="0"/>
        <v>0</v>
      </c>
      <c r="G27" s="292"/>
    </row>
    <row r="28" spans="1:7" ht="23.25" customHeight="1" x14ac:dyDescent="0.3">
      <c r="A28" s="362"/>
      <c r="B28" s="259"/>
      <c r="C28" s="260"/>
      <c r="D28" s="261"/>
      <c r="E28" s="262"/>
      <c r="F28" s="363">
        <f t="shared" si="0"/>
        <v>0</v>
      </c>
      <c r="G28" s="292"/>
    </row>
    <row r="29" spans="1:7" ht="24" customHeight="1" x14ac:dyDescent="0.3">
      <c r="A29" s="297"/>
      <c r="B29" s="387" t="s">
        <v>157</v>
      </c>
      <c r="C29" s="388"/>
      <c r="D29" s="389"/>
      <c r="E29" s="390"/>
      <c r="F29" s="342">
        <f>SUM(F24:F28)</f>
        <v>1600</v>
      </c>
      <c r="G29" s="353"/>
    </row>
    <row r="30" spans="1:7" ht="21" customHeight="1" x14ac:dyDescent="0.3">
      <c r="A30" s="403">
        <v>2</v>
      </c>
      <c r="B30" s="397" t="s">
        <v>193</v>
      </c>
      <c r="C30" s="398"/>
      <c r="D30" s="398"/>
      <c r="E30" s="398"/>
      <c r="F30" s="398"/>
      <c r="G30" s="399"/>
    </row>
    <row r="31" spans="1:7" ht="21" customHeight="1" x14ac:dyDescent="0.3">
      <c r="A31" s="404"/>
      <c r="B31" s="400"/>
      <c r="C31" s="401"/>
      <c r="D31" s="401"/>
      <c r="E31" s="401"/>
      <c r="F31" s="401"/>
      <c r="G31" s="402"/>
    </row>
    <row r="32" spans="1:7" ht="23.25" customHeight="1" x14ac:dyDescent="0.3">
      <c r="A32" s="360"/>
      <c r="B32" s="317" t="s">
        <v>179</v>
      </c>
      <c r="C32" s="310">
        <v>1</v>
      </c>
      <c r="D32" s="311">
        <v>2</v>
      </c>
      <c r="E32" s="312">
        <v>50</v>
      </c>
      <c r="F32" s="361">
        <f t="shared" ref="F32:F57" si="1">C32*D32*E32</f>
        <v>100</v>
      </c>
      <c r="G32" s="319" t="s">
        <v>180</v>
      </c>
    </row>
    <row r="33" spans="1:8" ht="23.25" customHeight="1" x14ac:dyDescent="0.3">
      <c r="A33" s="362"/>
      <c r="B33" s="318"/>
      <c r="C33" s="260"/>
      <c r="D33" s="261"/>
      <c r="E33" s="262"/>
      <c r="F33" s="364">
        <f t="shared" si="1"/>
        <v>0</v>
      </c>
      <c r="G33" s="292"/>
    </row>
    <row r="34" spans="1:8" ht="23.25" customHeight="1" x14ac:dyDescent="0.3">
      <c r="A34" s="362"/>
      <c r="B34" s="264"/>
      <c r="C34" s="260"/>
      <c r="D34" s="261"/>
      <c r="E34" s="262"/>
      <c r="F34" s="364">
        <f t="shared" si="1"/>
        <v>0</v>
      </c>
      <c r="G34" s="292"/>
    </row>
    <row r="35" spans="1:8" ht="23.25" customHeight="1" x14ac:dyDescent="0.3">
      <c r="A35" s="362"/>
      <c r="B35" s="264"/>
      <c r="C35" s="260"/>
      <c r="D35" s="261"/>
      <c r="E35" s="262"/>
      <c r="F35" s="364">
        <f t="shared" si="1"/>
        <v>0</v>
      </c>
      <c r="G35" s="292"/>
    </row>
    <row r="36" spans="1:8" ht="23.25" customHeight="1" x14ac:dyDescent="0.3">
      <c r="A36" s="362"/>
      <c r="B36" s="264"/>
      <c r="C36" s="260"/>
      <c r="D36" s="261"/>
      <c r="E36" s="262"/>
      <c r="F36" s="364">
        <f t="shared" si="1"/>
        <v>0</v>
      </c>
      <c r="G36" s="292"/>
    </row>
    <row r="37" spans="1:8" ht="23.25" customHeight="1" x14ac:dyDescent="0.3">
      <c r="A37" s="297"/>
      <c r="B37" s="387" t="s">
        <v>157</v>
      </c>
      <c r="C37" s="388"/>
      <c r="D37" s="389"/>
      <c r="E37" s="390"/>
      <c r="F37" s="286">
        <f>SUM(F32:F36)</f>
        <v>100</v>
      </c>
      <c r="G37" s="292"/>
    </row>
    <row r="38" spans="1:8" ht="21" customHeight="1" x14ac:dyDescent="0.3">
      <c r="A38" s="403">
        <v>3</v>
      </c>
      <c r="B38" s="397" t="s">
        <v>192</v>
      </c>
      <c r="C38" s="398"/>
      <c r="D38" s="398"/>
      <c r="E38" s="398"/>
      <c r="F38" s="398"/>
      <c r="G38" s="399"/>
    </row>
    <row r="39" spans="1:8" ht="21" customHeight="1" x14ac:dyDescent="0.3">
      <c r="A39" s="404"/>
      <c r="B39" s="400"/>
      <c r="C39" s="401"/>
      <c r="D39" s="401"/>
      <c r="E39" s="401"/>
      <c r="F39" s="401"/>
      <c r="G39" s="402"/>
    </row>
    <row r="40" spans="1:8" ht="21.75" customHeight="1" x14ac:dyDescent="0.3">
      <c r="A40" s="365"/>
      <c r="B40" s="317" t="s">
        <v>164</v>
      </c>
      <c r="C40" s="310">
        <v>35</v>
      </c>
      <c r="D40" s="311">
        <v>3</v>
      </c>
      <c r="E40" s="312">
        <v>15</v>
      </c>
      <c r="F40" s="361">
        <f t="shared" si="1"/>
        <v>1575</v>
      </c>
      <c r="G40" s="322" t="s">
        <v>165</v>
      </c>
      <c r="H40" s="269"/>
    </row>
    <row r="41" spans="1:8" ht="24" customHeight="1" x14ac:dyDescent="0.3">
      <c r="A41" s="366"/>
      <c r="B41" s="317" t="s">
        <v>166</v>
      </c>
      <c r="C41" s="313">
        <v>50</v>
      </c>
      <c r="D41" s="314">
        <v>1</v>
      </c>
      <c r="E41" s="315">
        <v>20</v>
      </c>
      <c r="F41" s="367">
        <f t="shared" si="1"/>
        <v>1000</v>
      </c>
      <c r="G41" s="320" t="s">
        <v>167</v>
      </c>
      <c r="H41" s="269"/>
    </row>
    <row r="42" spans="1:8" ht="24" customHeight="1" x14ac:dyDescent="0.3">
      <c r="A42" s="366"/>
      <c r="B42" s="264"/>
      <c r="C42" s="260"/>
      <c r="D42" s="261"/>
      <c r="E42" s="262"/>
      <c r="F42" s="364">
        <f t="shared" si="1"/>
        <v>0</v>
      </c>
      <c r="G42" s="293"/>
      <c r="H42" s="269"/>
    </row>
    <row r="43" spans="1:8" ht="24" customHeight="1" x14ac:dyDescent="0.3">
      <c r="A43" s="366"/>
      <c r="B43" s="264"/>
      <c r="C43" s="260"/>
      <c r="D43" s="261"/>
      <c r="E43" s="262"/>
      <c r="F43" s="364">
        <f t="shared" si="1"/>
        <v>0</v>
      </c>
      <c r="G43" s="256"/>
      <c r="H43" s="269"/>
    </row>
    <row r="44" spans="1:8" ht="24" customHeight="1" x14ac:dyDescent="0.3">
      <c r="A44" s="366"/>
      <c r="B44" s="264"/>
      <c r="C44" s="260"/>
      <c r="D44" s="261"/>
      <c r="E44" s="262"/>
      <c r="F44" s="364">
        <f t="shared" si="1"/>
        <v>0</v>
      </c>
      <c r="G44" s="291"/>
      <c r="H44" s="269"/>
    </row>
    <row r="45" spans="1:8" ht="24" customHeight="1" x14ac:dyDescent="0.3">
      <c r="A45" s="366"/>
      <c r="B45" s="264"/>
      <c r="C45" s="260"/>
      <c r="D45" s="261"/>
      <c r="E45" s="262"/>
      <c r="F45" s="364">
        <f t="shared" si="1"/>
        <v>0</v>
      </c>
      <c r="G45" s="293"/>
      <c r="H45" s="269"/>
    </row>
    <row r="46" spans="1:8" ht="24" customHeight="1" x14ac:dyDescent="0.3">
      <c r="A46" s="366"/>
      <c r="B46" s="264"/>
      <c r="C46" s="260"/>
      <c r="D46" s="261"/>
      <c r="E46" s="262"/>
      <c r="F46" s="364">
        <f t="shared" si="1"/>
        <v>0</v>
      </c>
      <c r="G46" s="293"/>
      <c r="H46" s="269"/>
    </row>
    <row r="47" spans="1:8" ht="24" customHeight="1" x14ac:dyDescent="0.3">
      <c r="A47" s="366"/>
      <c r="B47" s="264"/>
      <c r="C47" s="260"/>
      <c r="D47" s="261"/>
      <c r="E47" s="262"/>
      <c r="F47" s="364">
        <f t="shared" si="1"/>
        <v>0</v>
      </c>
      <c r="G47" s="293"/>
      <c r="H47" s="269"/>
    </row>
    <row r="48" spans="1:8" ht="24" customHeight="1" x14ac:dyDescent="0.3">
      <c r="A48" s="296"/>
      <c r="B48" s="391" t="s">
        <v>157</v>
      </c>
      <c r="C48" s="392"/>
      <c r="D48" s="393"/>
      <c r="E48" s="394"/>
      <c r="F48" s="286">
        <f>SUM(F40:F47)</f>
        <v>2575</v>
      </c>
      <c r="G48" s="293"/>
      <c r="H48" s="269"/>
    </row>
    <row r="49" spans="1:8" ht="21" customHeight="1" x14ac:dyDescent="0.3">
      <c r="A49" s="403">
        <v>4</v>
      </c>
      <c r="B49" s="397" t="s">
        <v>194</v>
      </c>
      <c r="C49" s="408"/>
      <c r="D49" s="408"/>
      <c r="E49" s="408"/>
      <c r="F49" s="408"/>
      <c r="G49" s="409"/>
    </row>
    <row r="50" spans="1:8" ht="21" customHeight="1" x14ac:dyDescent="0.3">
      <c r="A50" s="404"/>
      <c r="B50" s="410"/>
      <c r="C50" s="411"/>
      <c r="D50" s="411"/>
      <c r="E50" s="411"/>
      <c r="F50" s="411"/>
      <c r="G50" s="412"/>
    </row>
    <row r="51" spans="1:8" ht="24.75" customHeight="1" x14ac:dyDescent="0.3">
      <c r="A51" s="365"/>
      <c r="B51" s="263" t="s">
        <v>175</v>
      </c>
      <c r="C51" s="266">
        <v>2</v>
      </c>
      <c r="D51" s="267">
        <v>1</v>
      </c>
      <c r="E51" s="268">
        <v>5</v>
      </c>
      <c r="F51" s="361">
        <f t="shared" si="1"/>
        <v>10</v>
      </c>
      <c r="G51" s="322" t="s">
        <v>176</v>
      </c>
      <c r="H51" s="269"/>
    </row>
    <row r="52" spans="1:8" ht="25.5" customHeight="1" x14ac:dyDescent="0.3">
      <c r="A52" s="366"/>
      <c r="B52" s="264"/>
      <c r="C52" s="260"/>
      <c r="D52" s="261"/>
      <c r="E52" s="262"/>
      <c r="F52" s="364">
        <f t="shared" si="1"/>
        <v>0</v>
      </c>
      <c r="G52" s="294"/>
      <c r="H52" s="269"/>
    </row>
    <row r="53" spans="1:8" ht="25.5" customHeight="1" x14ac:dyDescent="0.3">
      <c r="A53" s="366"/>
      <c r="B53" s="264"/>
      <c r="C53" s="260"/>
      <c r="D53" s="261"/>
      <c r="E53" s="262"/>
      <c r="F53" s="364">
        <f t="shared" si="1"/>
        <v>0</v>
      </c>
      <c r="G53" s="294"/>
      <c r="H53" s="269"/>
    </row>
    <row r="54" spans="1:8" ht="24.75" customHeight="1" x14ac:dyDescent="0.3">
      <c r="A54" s="366"/>
      <c r="B54" s="264"/>
      <c r="C54" s="260"/>
      <c r="D54" s="261"/>
      <c r="E54" s="262"/>
      <c r="F54" s="364">
        <f t="shared" si="1"/>
        <v>0</v>
      </c>
      <c r="G54" s="294"/>
      <c r="H54" s="269"/>
    </row>
    <row r="55" spans="1:8" ht="24.75" customHeight="1" x14ac:dyDescent="0.3">
      <c r="A55" s="368"/>
      <c r="B55" s="265"/>
      <c r="C55" s="270"/>
      <c r="D55" s="271"/>
      <c r="E55" s="262"/>
      <c r="F55" s="364">
        <f t="shared" si="1"/>
        <v>0</v>
      </c>
      <c r="G55" s="294"/>
      <c r="H55" s="269"/>
    </row>
    <row r="56" spans="1:8" ht="24.75" customHeight="1" x14ac:dyDescent="0.3">
      <c r="A56" s="368"/>
      <c r="B56" s="265"/>
      <c r="C56" s="270"/>
      <c r="D56" s="271"/>
      <c r="E56" s="262"/>
      <c r="F56" s="364">
        <f t="shared" si="1"/>
        <v>0</v>
      </c>
      <c r="G56" s="294"/>
      <c r="H56" s="269"/>
    </row>
    <row r="57" spans="1:8" ht="24.75" customHeight="1" x14ac:dyDescent="0.3">
      <c r="A57" s="368"/>
      <c r="B57" s="265"/>
      <c r="C57" s="270"/>
      <c r="D57" s="271"/>
      <c r="E57" s="262"/>
      <c r="F57" s="364">
        <f t="shared" si="1"/>
        <v>0</v>
      </c>
      <c r="G57" s="294"/>
      <c r="H57" s="269"/>
    </row>
    <row r="58" spans="1:8" ht="24" customHeight="1" x14ac:dyDescent="0.3">
      <c r="A58" s="296"/>
      <c r="B58" s="391" t="s">
        <v>157</v>
      </c>
      <c r="C58" s="393"/>
      <c r="D58" s="392"/>
      <c r="E58" s="390"/>
      <c r="F58" s="286">
        <f>SUM(F51:F57)</f>
        <v>10</v>
      </c>
      <c r="G58" s="294"/>
      <c r="H58" s="269"/>
    </row>
    <row r="59" spans="1:8" ht="28.5" customHeight="1" x14ac:dyDescent="0.3">
      <c r="A59" s="290"/>
      <c r="B59" s="272" t="s">
        <v>18</v>
      </c>
      <c r="C59" s="273"/>
      <c r="D59" s="274"/>
      <c r="E59" s="275"/>
      <c r="F59" s="276">
        <f>F29+F37+F48+F58</f>
        <v>4285</v>
      </c>
      <c r="G59" s="369"/>
    </row>
    <row r="60" spans="1:8" ht="24" customHeight="1" x14ac:dyDescent="0.3">
      <c r="A60" s="403">
        <v>5</v>
      </c>
      <c r="B60" s="397" t="s">
        <v>190</v>
      </c>
      <c r="C60" s="398"/>
      <c r="D60" s="398"/>
      <c r="E60" s="398"/>
      <c r="F60" s="398"/>
      <c r="G60" s="399"/>
    </row>
    <row r="61" spans="1:8" ht="18" customHeight="1" x14ac:dyDescent="0.3">
      <c r="A61" s="404"/>
      <c r="B61" s="400"/>
      <c r="C61" s="401"/>
      <c r="D61" s="401"/>
      <c r="E61" s="401"/>
      <c r="F61" s="401"/>
      <c r="G61" s="402"/>
    </row>
    <row r="62" spans="1:8" ht="22.5" customHeight="1" x14ac:dyDescent="0.3">
      <c r="A62" s="365"/>
      <c r="B62" s="263" t="s">
        <v>95</v>
      </c>
      <c r="C62" s="266">
        <v>1</v>
      </c>
      <c r="D62" s="267">
        <v>4</v>
      </c>
      <c r="E62" s="268">
        <v>50</v>
      </c>
      <c r="F62" s="363">
        <f>C62*D62*E62</f>
        <v>200</v>
      </c>
      <c r="G62" s="322" t="s">
        <v>177</v>
      </c>
    </row>
    <row r="63" spans="1:8" ht="22.5" customHeight="1" x14ac:dyDescent="0.3">
      <c r="A63" s="366"/>
      <c r="B63" s="264" t="s">
        <v>98</v>
      </c>
      <c r="C63" s="260"/>
      <c r="D63" s="261"/>
      <c r="E63" s="262"/>
      <c r="F63" s="364">
        <f t="shared" ref="F63:F69" si="2">C63*D63*E63</f>
        <v>0</v>
      </c>
      <c r="G63" s="293"/>
    </row>
    <row r="64" spans="1:8" ht="22.5" customHeight="1" x14ac:dyDescent="0.3">
      <c r="A64" s="366"/>
      <c r="B64" s="264" t="s">
        <v>100</v>
      </c>
      <c r="C64" s="260"/>
      <c r="D64" s="261"/>
      <c r="E64" s="262"/>
      <c r="F64" s="364">
        <f t="shared" si="2"/>
        <v>0</v>
      </c>
      <c r="G64" s="293"/>
    </row>
    <row r="65" spans="1:7" ht="22.5" customHeight="1" x14ac:dyDescent="0.3">
      <c r="A65" s="366"/>
      <c r="B65" s="264" t="s">
        <v>102</v>
      </c>
      <c r="C65" s="260"/>
      <c r="D65" s="261"/>
      <c r="E65" s="262"/>
      <c r="F65" s="364">
        <f t="shared" si="2"/>
        <v>0</v>
      </c>
      <c r="G65" s="293"/>
    </row>
    <row r="66" spans="1:7" ht="22.5" customHeight="1" x14ac:dyDescent="0.3">
      <c r="A66" s="366"/>
      <c r="B66" s="264" t="s">
        <v>105</v>
      </c>
      <c r="C66" s="260"/>
      <c r="D66" s="261"/>
      <c r="E66" s="262"/>
      <c r="F66" s="364">
        <f t="shared" si="2"/>
        <v>0</v>
      </c>
      <c r="G66" s="293"/>
    </row>
    <row r="67" spans="1:7" ht="22.5" customHeight="1" x14ac:dyDescent="0.3">
      <c r="A67" s="366"/>
      <c r="B67" s="264" t="s">
        <v>174</v>
      </c>
      <c r="C67" s="260"/>
      <c r="D67" s="261"/>
      <c r="E67" s="262"/>
      <c r="F67" s="364">
        <f t="shared" si="2"/>
        <v>0</v>
      </c>
      <c r="G67" s="293"/>
    </row>
    <row r="68" spans="1:7" ht="22.5" customHeight="1" x14ac:dyDescent="0.3">
      <c r="A68" s="366"/>
      <c r="B68" s="264"/>
      <c r="C68" s="260"/>
      <c r="D68" s="261"/>
      <c r="E68" s="262"/>
      <c r="F68" s="364">
        <f t="shared" si="2"/>
        <v>0</v>
      </c>
      <c r="G68" s="293"/>
    </row>
    <row r="69" spans="1:7" ht="22.5" customHeight="1" x14ac:dyDescent="0.3">
      <c r="A69" s="366"/>
      <c r="B69" s="264"/>
      <c r="C69" s="260"/>
      <c r="D69" s="261"/>
      <c r="E69" s="262"/>
      <c r="F69" s="364">
        <f t="shared" si="2"/>
        <v>0</v>
      </c>
      <c r="G69" s="293"/>
    </row>
    <row r="70" spans="1:7" ht="22.5" customHeight="1" x14ac:dyDescent="0.3">
      <c r="A70" s="296"/>
      <c r="B70" s="391" t="s">
        <v>157</v>
      </c>
      <c r="C70" s="392"/>
      <c r="D70" s="393"/>
      <c r="E70" s="394"/>
      <c r="F70" s="286">
        <f>SUM(F62:F69)</f>
        <v>200</v>
      </c>
      <c r="G70" s="295"/>
    </row>
    <row r="71" spans="1:7" ht="27.75" customHeight="1" x14ac:dyDescent="0.35">
      <c r="A71" s="290"/>
      <c r="B71" s="272" t="s">
        <v>110</v>
      </c>
      <c r="C71" s="273"/>
      <c r="D71" s="274"/>
      <c r="E71" s="275"/>
      <c r="F71" s="276">
        <f>F70</f>
        <v>200</v>
      </c>
      <c r="G71" s="370" t="str">
        <f>IF(F71&gt;F59*10%, "Unfortunately, your administrative costs have exceeded the 10% threshold", "Your administrative costs are within the 10% threshold")</f>
        <v>Your administrative costs are within the 10% threshold</v>
      </c>
    </row>
    <row r="72" spans="1:7" ht="31.5" customHeight="1" thickBot="1" x14ac:dyDescent="0.4">
      <c r="A72" s="304"/>
      <c r="B72" s="323" t="s">
        <v>181</v>
      </c>
      <c r="C72" s="305"/>
      <c r="D72" s="306"/>
      <c r="E72" s="307"/>
      <c r="F72" s="324">
        <f>F71+F59</f>
        <v>4485</v>
      </c>
      <c r="G72" s="371"/>
    </row>
    <row r="73" spans="1:7" s="25" customFormat="1" ht="25.5" customHeight="1" thickBot="1" x14ac:dyDescent="0.25"/>
    <row r="74" spans="1:7" ht="33.75" customHeight="1" x14ac:dyDescent="0.5">
      <c r="A74" s="405" t="s">
        <v>168</v>
      </c>
      <c r="B74" s="406"/>
      <c r="C74" s="406"/>
      <c r="D74" s="406"/>
      <c r="E74" s="406"/>
      <c r="F74" s="407"/>
      <c r="G74" s="256"/>
    </row>
    <row r="75" spans="1:7" ht="24.75" customHeight="1" x14ac:dyDescent="0.4">
      <c r="A75" s="333"/>
      <c r="B75" s="334" t="s">
        <v>170</v>
      </c>
      <c r="C75" s="335"/>
      <c r="D75" s="336"/>
      <c r="E75" s="337"/>
      <c r="F75" s="338">
        <f>F17</f>
        <v>0</v>
      </c>
      <c r="G75" s="256"/>
    </row>
    <row r="76" spans="1:7" ht="27.75" customHeight="1" thickBot="1" x14ac:dyDescent="0.45">
      <c r="A76" s="339"/>
      <c r="B76" s="327" t="s">
        <v>171</v>
      </c>
      <c r="C76" s="325"/>
      <c r="D76" s="340"/>
      <c r="E76" s="326"/>
      <c r="F76" s="341">
        <f>F72</f>
        <v>4485</v>
      </c>
      <c r="G76" s="280"/>
    </row>
    <row r="77" spans="1:7" ht="28.5" customHeight="1" thickTop="1" x14ac:dyDescent="0.4">
      <c r="A77" s="328"/>
      <c r="B77" s="329" t="s">
        <v>172</v>
      </c>
      <c r="C77" s="329"/>
      <c r="D77" s="330"/>
      <c r="E77" s="331"/>
      <c r="F77" s="332">
        <f>F75-F76</f>
        <v>-4485</v>
      </c>
      <c r="G77" s="256"/>
    </row>
    <row r="78" spans="1:7" ht="15" customHeight="1" x14ac:dyDescent="0.3">
      <c r="G78" s="280"/>
    </row>
    <row r="79" spans="1:7" ht="15" customHeight="1" x14ac:dyDescent="0.3">
      <c r="G79" s="280"/>
    </row>
    <row r="80" spans="1:7" ht="17.25" thickBot="1" x14ac:dyDescent="0.35">
      <c r="A80" s="279"/>
      <c r="B80" s="279"/>
      <c r="C80" s="255"/>
      <c r="D80" s="280"/>
      <c r="E80" s="281"/>
      <c r="F80" s="280"/>
      <c r="G80" s="269"/>
    </row>
    <row r="81" spans="1:7" ht="29.25" x14ac:dyDescent="0.5">
      <c r="A81" s="372" t="s">
        <v>169</v>
      </c>
      <c r="B81" s="373"/>
      <c r="C81" s="281"/>
      <c r="D81" s="374"/>
      <c r="E81" s="281"/>
      <c r="F81" s="280"/>
      <c r="G81" s="269"/>
    </row>
    <row r="82" spans="1:7" ht="29.25" customHeight="1" x14ac:dyDescent="0.3">
      <c r="A82" s="375"/>
      <c r="B82" s="376" t="s">
        <v>113</v>
      </c>
      <c r="C82" s="376"/>
      <c r="D82" s="377" t="s">
        <v>115</v>
      </c>
      <c r="E82" s="378"/>
      <c r="F82" s="379"/>
      <c r="G82" s="256"/>
    </row>
    <row r="83" spans="1:7" ht="30" customHeight="1" x14ac:dyDescent="0.3">
      <c r="A83" s="282"/>
      <c r="B83" s="282"/>
      <c r="C83" s="285"/>
      <c r="D83" s="282"/>
      <c r="E83" s="283"/>
      <c r="F83" s="283"/>
      <c r="G83" s="280"/>
    </row>
    <row r="84" spans="1:7" ht="33" customHeight="1" x14ac:dyDescent="0.3">
      <c r="A84" s="282"/>
      <c r="B84" s="282"/>
      <c r="C84" s="285"/>
      <c r="D84" s="282"/>
      <c r="E84" s="283"/>
      <c r="F84" s="283"/>
      <c r="G84" s="280"/>
    </row>
    <row r="85" spans="1:7" x14ac:dyDescent="0.3">
      <c r="E85" s="281"/>
      <c r="F85" s="280"/>
      <c r="G85" s="395" t="s">
        <v>191</v>
      </c>
    </row>
    <row r="86" spans="1:7" ht="36" customHeight="1" x14ac:dyDescent="0.3">
      <c r="E86" s="281"/>
      <c r="F86" s="280"/>
      <c r="G86" s="256"/>
    </row>
    <row r="87" spans="1:7" ht="60.75" customHeight="1" x14ac:dyDescent="0.3">
      <c r="E87" s="281"/>
      <c r="F87" s="280"/>
      <c r="G87" s="256"/>
    </row>
    <row r="88" spans="1:7" x14ac:dyDescent="0.3">
      <c r="D88" s="256"/>
      <c r="E88" s="281"/>
      <c r="F88" s="280"/>
      <c r="G88" s="256"/>
    </row>
    <row r="89" spans="1:7" x14ac:dyDescent="0.3">
      <c r="D89" s="256"/>
      <c r="E89" s="281"/>
      <c r="F89" s="280"/>
      <c r="G89" s="256"/>
    </row>
    <row r="90" spans="1:7" x14ac:dyDescent="0.3">
      <c r="A90" s="279"/>
      <c r="B90" s="279"/>
      <c r="C90" s="284"/>
      <c r="D90" s="281"/>
      <c r="E90" s="281"/>
      <c r="F90" s="280"/>
      <c r="G90" s="256"/>
    </row>
    <row r="91" spans="1:7" x14ac:dyDescent="0.3">
      <c r="A91" s="279"/>
      <c r="B91" s="279"/>
      <c r="C91" s="284"/>
      <c r="D91" s="281"/>
      <c r="E91" s="281"/>
      <c r="F91" s="280"/>
      <c r="G91" s="256"/>
    </row>
    <row r="92" spans="1:7" x14ac:dyDescent="0.3">
      <c r="A92" s="279"/>
      <c r="B92" s="279"/>
      <c r="C92" s="284"/>
      <c r="D92" s="281"/>
      <c r="E92" s="281"/>
      <c r="F92" s="280"/>
      <c r="G92" s="256"/>
    </row>
    <row r="93" spans="1:7" x14ac:dyDescent="0.3">
      <c r="A93" s="279"/>
      <c r="B93" s="279"/>
      <c r="C93" s="284"/>
      <c r="D93" s="281"/>
      <c r="E93" s="281"/>
      <c r="F93" s="280"/>
      <c r="G93" s="256"/>
    </row>
    <row r="94" spans="1:7" x14ac:dyDescent="0.3">
      <c r="A94" s="279"/>
      <c r="B94" s="279"/>
      <c r="C94" s="284"/>
      <c r="D94" s="281"/>
      <c r="E94" s="281"/>
      <c r="F94" s="280"/>
      <c r="G94" s="256"/>
    </row>
    <row r="95" spans="1:7" x14ac:dyDescent="0.3">
      <c r="A95" s="279"/>
      <c r="B95" s="279"/>
      <c r="C95" s="284"/>
      <c r="D95" s="281"/>
      <c r="E95" s="281"/>
      <c r="F95" s="280"/>
      <c r="G95" s="256"/>
    </row>
    <row r="96" spans="1:7" x14ac:dyDescent="0.3">
      <c r="A96" s="279"/>
      <c r="B96" s="279"/>
      <c r="C96" s="284"/>
      <c r="D96" s="281"/>
      <c r="E96" s="281"/>
      <c r="F96" s="280"/>
      <c r="G96" s="256"/>
    </row>
    <row r="97" spans="3:7" x14ac:dyDescent="0.3">
      <c r="C97" s="278"/>
      <c r="D97" s="255"/>
      <c r="E97" s="255"/>
      <c r="F97" s="380"/>
      <c r="G97" s="256"/>
    </row>
    <row r="98" spans="3:7" x14ac:dyDescent="0.3">
      <c r="C98" s="278"/>
      <c r="D98" s="255"/>
      <c r="E98" s="255"/>
      <c r="F98" s="380"/>
      <c r="G98" s="256"/>
    </row>
    <row r="99" spans="3:7" x14ac:dyDescent="0.3">
      <c r="C99" s="278"/>
      <c r="D99" s="255"/>
      <c r="E99" s="255"/>
      <c r="F99" s="380"/>
      <c r="G99" s="256"/>
    </row>
    <row r="100" spans="3:7" x14ac:dyDescent="0.3">
      <c r="C100" s="278"/>
      <c r="D100" s="255"/>
      <c r="E100" s="255"/>
      <c r="F100" s="380"/>
      <c r="G100" s="256"/>
    </row>
    <row r="101" spans="3:7" x14ac:dyDescent="0.3">
      <c r="C101" s="278"/>
      <c r="D101" s="255"/>
      <c r="E101" s="255"/>
      <c r="F101" s="380"/>
      <c r="G101" s="256"/>
    </row>
    <row r="102" spans="3:7" x14ac:dyDescent="0.3">
      <c r="C102" s="278"/>
      <c r="D102" s="255"/>
      <c r="E102" s="255"/>
      <c r="F102" s="380"/>
      <c r="G102" s="256"/>
    </row>
    <row r="103" spans="3:7" x14ac:dyDescent="0.3">
      <c r="C103" s="278"/>
      <c r="D103" s="255"/>
      <c r="E103" s="255"/>
      <c r="F103" s="380"/>
      <c r="G103" s="256"/>
    </row>
    <row r="104" spans="3:7" x14ac:dyDescent="0.3">
      <c r="C104" s="278"/>
      <c r="D104" s="255"/>
      <c r="E104" s="255"/>
      <c r="F104" s="380"/>
      <c r="G104" s="256"/>
    </row>
    <row r="105" spans="3:7" x14ac:dyDescent="0.3">
      <c r="C105" s="278"/>
      <c r="D105" s="255"/>
      <c r="E105" s="255"/>
      <c r="F105" s="380"/>
      <c r="G105" s="256"/>
    </row>
    <row r="106" spans="3:7" x14ac:dyDescent="0.3">
      <c r="C106" s="278"/>
      <c r="D106" s="255"/>
      <c r="E106" s="255"/>
      <c r="F106" s="380"/>
      <c r="G106" s="256"/>
    </row>
    <row r="107" spans="3:7" x14ac:dyDescent="0.3">
      <c r="C107" s="278"/>
      <c r="D107" s="255"/>
      <c r="E107" s="255"/>
      <c r="F107" s="380"/>
      <c r="G107" s="256"/>
    </row>
    <row r="108" spans="3:7" x14ac:dyDescent="0.3">
      <c r="C108" s="278"/>
      <c r="D108" s="255"/>
      <c r="E108" s="255"/>
      <c r="F108" s="380"/>
      <c r="G108" s="256"/>
    </row>
    <row r="109" spans="3:7" x14ac:dyDescent="0.3">
      <c r="C109" s="278"/>
      <c r="D109" s="255"/>
      <c r="E109" s="255"/>
      <c r="F109" s="380"/>
      <c r="G109" s="256"/>
    </row>
    <row r="110" spans="3:7" x14ac:dyDescent="0.3">
      <c r="C110" s="278"/>
      <c r="D110" s="255"/>
      <c r="E110" s="255"/>
      <c r="F110" s="380"/>
      <c r="G110" s="256"/>
    </row>
    <row r="111" spans="3:7" x14ac:dyDescent="0.3">
      <c r="C111" s="278"/>
      <c r="D111" s="255"/>
      <c r="E111" s="255"/>
      <c r="F111" s="380"/>
      <c r="G111" s="256"/>
    </row>
    <row r="112" spans="3:7" x14ac:dyDescent="0.3">
      <c r="C112" s="278"/>
      <c r="D112" s="255"/>
      <c r="E112" s="255"/>
      <c r="F112" s="380"/>
      <c r="G112" s="256"/>
    </row>
    <row r="113" spans="3:7" x14ac:dyDescent="0.3">
      <c r="C113" s="278"/>
      <c r="D113" s="255"/>
      <c r="E113" s="255"/>
      <c r="F113" s="380"/>
      <c r="G113" s="256"/>
    </row>
    <row r="114" spans="3:7" x14ac:dyDescent="0.3">
      <c r="C114" s="278"/>
      <c r="D114" s="255"/>
      <c r="E114" s="255"/>
      <c r="F114" s="380"/>
      <c r="G114" s="256"/>
    </row>
    <row r="115" spans="3:7" x14ac:dyDescent="0.3">
      <c r="C115" s="278"/>
      <c r="D115" s="255"/>
      <c r="E115" s="255"/>
      <c r="F115" s="380"/>
      <c r="G115" s="256"/>
    </row>
    <row r="116" spans="3:7" x14ac:dyDescent="0.3">
      <c r="C116" s="278"/>
      <c r="D116" s="255"/>
      <c r="E116" s="255"/>
      <c r="F116" s="380"/>
      <c r="G116" s="256"/>
    </row>
    <row r="117" spans="3:7" x14ac:dyDescent="0.3">
      <c r="C117" s="278"/>
      <c r="D117" s="255"/>
      <c r="E117" s="255"/>
      <c r="F117" s="380"/>
      <c r="G117" s="256"/>
    </row>
    <row r="118" spans="3:7" x14ac:dyDescent="0.3">
      <c r="C118" s="278"/>
      <c r="D118" s="255"/>
      <c r="E118" s="255"/>
      <c r="F118" s="380"/>
      <c r="G118" s="256"/>
    </row>
    <row r="119" spans="3:7" x14ac:dyDescent="0.3">
      <c r="C119" s="278"/>
      <c r="D119" s="255"/>
      <c r="E119" s="255"/>
      <c r="F119" s="380"/>
      <c r="G119" s="256"/>
    </row>
    <row r="120" spans="3:7" x14ac:dyDescent="0.3">
      <c r="C120" s="278"/>
      <c r="D120" s="255"/>
      <c r="E120" s="255"/>
      <c r="F120" s="380"/>
      <c r="G120" s="256"/>
    </row>
    <row r="121" spans="3:7" x14ac:dyDescent="0.3">
      <c r="C121" s="278"/>
      <c r="D121" s="255"/>
      <c r="E121" s="255"/>
      <c r="F121" s="380"/>
      <c r="G121" s="256"/>
    </row>
    <row r="122" spans="3:7" x14ac:dyDescent="0.3">
      <c r="C122" s="278"/>
      <c r="D122" s="255"/>
      <c r="E122" s="255"/>
      <c r="F122" s="380"/>
      <c r="G122" s="256"/>
    </row>
    <row r="123" spans="3:7" x14ac:dyDescent="0.3">
      <c r="C123" s="278"/>
      <c r="D123" s="255"/>
      <c r="E123" s="255"/>
      <c r="F123" s="380"/>
      <c r="G123" s="256"/>
    </row>
    <row r="124" spans="3:7" x14ac:dyDescent="0.3">
      <c r="C124" s="278"/>
      <c r="D124" s="255"/>
      <c r="E124" s="255"/>
      <c r="F124" s="380"/>
      <c r="G124" s="256"/>
    </row>
    <row r="125" spans="3:7" x14ac:dyDescent="0.3">
      <c r="C125" s="278"/>
      <c r="D125" s="255"/>
      <c r="E125" s="255"/>
      <c r="F125" s="380"/>
      <c r="G125" s="256"/>
    </row>
    <row r="126" spans="3:7" x14ac:dyDescent="0.3">
      <c r="C126" s="278"/>
      <c r="D126" s="255"/>
      <c r="E126" s="255"/>
      <c r="F126" s="380"/>
      <c r="G126" s="256"/>
    </row>
    <row r="127" spans="3:7" x14ac:dyDescent="0.3">
      <c r="C127" s="278"/>
      <c r="D127" s="255"/>
      <c r="E127" s="255"/>
      <c r="F127" s="380"/>
      <c r="G127" s="256"/>
    </row>
    <row r="128" spans="3:7" x14ac:dyDescent="0.3">
      <c r="C128" s="278"/>
      <c r="D128" s="255"/>
      <c r="E128" s="255"/>
      <c r="F128" s="380"/>
      <c r="G128" s="256"/>
    </row>
    <row r="129" spans="3:7" x14ac:dyDescent="0.3">
      <c r="C129" s="278"/>
      <c r="D129" s="255"/>
      <c r="E129" s="255"/>
      <c r="F129" s="380"/>
      <c r="G129" s="256"/>
    </row>
    <row r="130" spans="3:7" x14ac:dyDescent="0.3">
      <c r="C130" s="278"/>
      <c r="D130" s="255"/>
      <c r="E130" s="255"/>
      <c r="F130" s="380"/>
      <c r="G130" s="256"/>
    </row>
    <row r="131" spans="3:7" x14ac:dyDescent="0.3">
      <c r="C131" s="278"/>
      <c r="D131" s="255"/>
      <c r="E131" s="255"/>
      <c r="F131" s="380"/>
      <c r="G131" s="256"/>
    </row>
    <row r="132" spans="3:7" x14ac:dyDescent="0.3">
      <c r="C132" s="278"/>
      <c r="D132" s="255"/>
      <c r="E132" s="255"/>
      <c r="F132" s="380"/>
      <c r="G132" s="256"/>
    </row>
    <row r="133" spans="3:7" x14ac:dyDescent="0.3">
      <c r="C133" s="278"/>
      <c r="D133" s="255"/>
      <c r="E133" s="255"/>
      <c r="F133" s="380"/>
      <c r="G133" s="256"/>
    </row>
    <row r="134" spans="3:7" x14ac:dyDescent="0.3">
      <c r="C134" s="278"/>
      <c r="D134" s="255"/>
      <c r="E134" s="255"/>
      <c r="F134" s="380"/>
      <c r="G134" s="256"/>
    </row>
    <row r="135" spans="3:7" x14ac:dyDescent="0.3">
      <c r="C135" s="278"/>
      <c r="D135" s="255"/>
      <c r="E135" s="255"/>
      <c r="F135" s="380"/>
      <c r="G135" s="256"/>
    </row>
    <row r="136" spans="3:7" x14ac:dyDescent="0.3">
      <c r="C136" s="278"/>
      <c r="D136" s="255"/>
      <c r="E136" s="255"/>
      <c r="F136" s="380"/>
      <c r="G136" s="256"/>
    </row>
    <row r="137" spans="3:7" x14ac:dyDescent="0.3">
      <c r="C137" s="278"/>
      <c r="D137" s="255"/>
      <c r="E137" s="255"/>
      <c r="F137" s="380"/>
      <c r="G137" s="256"/>
    </row>
    <row r="138" spans="3:7" x14ac:dyDescent="0.3">
      <c r="C138" s="278"/>
      <c r="D138" s="255"/>
      <c r="E138" s="255"/>
      <c r="F138" s="380"/>
      <c r="G138" s="256"/>
    </row>
    <row r="139" spans="3:7" x14ac:dyDescent="0.3">
      <c r="C139" s="278"/>
      <c r="D139" s="255"/>
      <c r="E139" s="255"/>
      <c r="F139" s="380"/>
      <c r="G139" s="256"/>
    </row>
    <row r="140" spans="3:7" x14ac:dyDescent="0.3">
      <c r="C140" s="278"/>
      <c r="D140" s="255"/>
      <c r="E140" s="255"/>
      <c r="F140" s="380"/>
      <c r="G140" s="256"/>
    </row>
    <row r="141" spans="3:7" x14ac:dyDescent="0.3">
      <c r="C141" s="278"/>
      <c r="D141" s="255"/>
      <c r="E141" s="255"/>
      <c r="F141" s="380"/>
      <c r="G141" s="256"/>
    </row>
    <row r="142" spans="3:7" x14ac:dyDescent="0.3">
      <c r="C142" s="278"/>
      <c r="D142" s="255"/>
      <c r="E142" s="255"/>
      <c r="F142" s="380"/>
      <c r="G142" s="256"/>
    </row>
    <row r="143" spans="3:7" x14ac:dyDescent="0.3">
      <c r="C143" s="278"/>
      <c r="D143" s="255"/>
      <c r="E143" s="255"/>
      <c r="F143" s="380"/>
      <c r="G143" s="256"/>
    </row>
    <row r="144" spans="3:7" x14ac:dyDescent="0.3">
      <c r="C144" s="278"/>
      <c r="D144" s="255"/>
      <c r="E144" s="255"/>
      <c r="F144" s="380"/>
      <c r="G144" s="256"/>
    </row>
  </sheetData>
  <protectedRanges>
    <protectedRange sqref="C58 C51:D57 B32:E37 E58 B24:D28 G47:G48 B47:E48 E28 G24:G28 G17 B29:E29 G32:G37 G63:G73 G54:G61 B59:E61" name="Range1"/>
    <protectedRange sqref="E24:E27" name="Range1_1"/>
    <protectedRange sqref="G40 G42 B40:D42 G51" name="Range1_2"/>
    <protectedRange sqref="E51:E57" name="Range1_3"/>
    <protectedRange sqref="G52:G53" name="Range1_5"/>
    <protectedRange sqref="G83:G84 A83:E84 G78:G79 G76" name="Range1_8"/>
    <protectedRange sqref="B51:B58" name="Range1_9"/>
    <protectedRange sqref="B62:E70" name="Range1_13"/>
    <protectedRange sqref="G62" name="Range1_14"/>
  </protectedRanges>
  <customSheetViews>
    <customSheetView guid="{ABACB06E-439E-4B5D-BBBC-33FE7AD301CA}" scale="60" showPageBreaks="1" outlineSymbols="0" fitToPage="1" printArea="1">
      <pane ySplit="12" topLeftCell="A44" activePane="bottomLeft" state="frozen"/>
      <selection pane="bottomLeft"/>
      <pageMargins left="0" right="0" top="0" bottom="0" header="0" footer="0"/>
      <pageSetup paperSize="9" scale="22" orientation="landscape" r:id="rId1"/>
      <headerFooter alignWithMargins="0"/>
    </customSheetView>
  </customSheetViews>
  <mergeCells count="25">
    <mergeCell ref="A4:G4"/>
    <mergeCell ref="A1:G1"/>
    <mergeCell ref="A2:G2"/>
    <mergeCell ref="B14:E14"/>
    <mergeCell ref="B15:E15"/>
    <mergeCell ref="B13:E13"/>
    <mergeCell ref="A12:G12"/>
    <mergeCell ref="C5:G5"/>
    <mergeCell ref="C6:G6"/>
    <mergeCell ref="C7:G7"/>
    <mergeCell ref="C8:G8"/>
    <mergeCell ref="C9:G9"/>
    <mergeCell ref="C10:G10"/>
    <mergeCell ref="A20:G20"/>
    <mergeCell ref="B22:G23"/>
    <mergeCell ref="A22:A23"/>
    <mergeCell ref="B30:G31"/>
    <mergeCell ref="A30:A31"/>
    <mergeCell ref="B38:G39"/>
    <mergeCell ref="A38:A39"/>
    <mergeCell ref="A74:F74"/>
    <mergeCell ref="A49:A50"/>
    <mergeCell ref="B49:G50"/>
    <mergeCell ref="A60:A61"/>
    <mergeCell ref="B60:G61"/>
  </mergeCells>
  <pageMargins left="0.25" right="0.25" top="0" bottom="0" header="0.25" footer="0"/>
  <pageSetup paperSize="9" scale="33"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8"/>
  <sheetViews>
    <sheetView showOutlineSymbols="0" topLeftCell="A68" zoomScale="60" zoomScaleNormal="60" zoomScaleSheetLayoutView="100" zoomScalePageLayoutView="50" workbookViewId="0">
      <selection activeCell="G78" sqref="G78"/>
    </sheetView>
  </sheetViews>
  <sheetFormatPr defaultColWidth="11.140625" defaultRowHeight="15" x14ac:dyDescent="0.2"/>
  <cols>
    <col min="1" max="1" width="18" style="1" customWidth="1"/>
    <col min="2" max="2" width="64.85546875" style="25" customWidth="1"/>
    <col min="3" max="3" width="19.5703125" style="25" hidden="1" customWidth="1"/>
    <col min="4" max="4" width="13.28515625" style="25" hidden="1" customWidth="1"/>
    <col min="5" max="5" width="16" style="29" hidden="1" customWidth="1"/>
    <col min="6" max="6" width="16.7109375" style="30" hidden="1" customWidth="1"/>
    <col min="7" max="7" width="20.85546875" style="168" customWidth="1"/>
    <col min="8" max="8" width="90.42578125" style="26" hidden="1" customWidth="1"/>
    <col min="9" max="9" width="23.7109375" style="25" bestFit="1" customWidth="1"/>
    <col min="10" max="10" width="25.140625" style="25" customWidth="1"/>
    <col min="11" max="11" width="17" style="195" bestFit="1" customWidth="1"/>
    <col min="12" max="12" width="189.42578125" style="25" customWidth="1"/>
    <col min="13" max="16384" width="11.140625" style="25"/>
  </cols>
  <sheetData>
    <row r="1" spans="1:12" s="1" customFormat="1" ht="78" customHeight="1" x14ac:dyDescent="0.2">
      <c r="B1" s="450" t="s">
        <v>139</v>
      </c>
      <c r="C1" s="450"/>
      <c r="D1" s="450"/>
      <c r="E1" s="450"/>
      <c r="F1" s="450"/>
      <c r="G1" s="450"/>
      <c r="H1" s="450"/>
      <c r="I1" s="450"/>
      <c r="J1" s="450"/>
      <c r="K1" s="450"/>
    </row>
    <row r="2" spans="1:12" s="1" customFormat="1" ht="24" customHeight="1" x14ac:dyDescent="0.25">
      <c r="A2" s="224" t="s">
        <v>0</v>
      </c>
      <c r="B2" s="156"/>
      <c r="C2" s="156"/>
      <c r="D2" s="156"/>
      <c r="E2" s="156"/>
      <c r="F2" s="156"/>
      <c r="G2" s="168"/>
      <c r="H2" s="42"/>
      <c r="K2" s="191"/>
    </row>
    <row r="3" spans="1:12" ht="26.25" customHeight="1" x14ac:dyDescent="0.3">
      <c r="A3" s="230" t="s">
        <v>1</v>
      </c>
      <c r="B3" s="228"/>
      <c r="C3" s="452"/>
      <c r="D3" s="452"/>
      <c r="E3" s="452"/>
      <c r="F3" s="229"/>
      <c r="G3" s="453" t="e">
        <f>#REF!</f>
        <v>#REF!</v>
      </c>
      <c r="H3" s="453"/>
      <c r="I3" s="453"/>
      <c r="J3" s="453"/>
      <c r="K3" s="453"/>
    </row>
    <row r="4" spans="1:12" ht="24.75" customHeight="1" x14ac:dyDescent="0.3">
      <c r="A4" s="231" t="s">
        <v>2</v>
      </c>
      <c r="B4" s="206"/>
      <c r="C4" s="454"/>
      <c r="D4" s="454"/>
      <c r="E4" s="454"/>
      <c r="F4" s="226"/>
      <c r="G4" s="446" t="e">
        <f>#REF!</f>
        <v>#REF!</v>
      </c>
      <c r="H4" s="446"/>
      <c r="I4" s="446"/>
      <c r="J4" s="446"/>
      <c r="K4" s="446"/>
    </row>
    <row r="5" spans="1:12" ht="23.25" customHeight="1" x14ac:dyDescent="0.3">
      <c r="A5" s="232" t="s">
        <v>3</v>
      </c>
      <c r="B5" s="225"/>
      <c r="C5" s="445"/>
      <c r="D5" s="445"/>
      <c r="E5" s="445"/>
      <c r="F5" s="226"/>
      <c r="G5" s="446" t="e">
        <f>#REF!</f>
        <v>#REF!</v>
      </c>
      <c r="H5" s="446"/>
      <c r="I5" s="446"/>
      <c r="J5" s="446"/>
      <c r="K5" s="446"/>
    </row>
    <row r="6" spans="1:12" ht="24" customHeight="1" x14ac:dyDescent="0.3">
      <c r="A6" s="233" t="s">
        <v>4</v>
      </c>
      <c r="B6" s="227"/>
      <c r="C6" s="451"/>
      <c r="D6" s="451"/>
      <c r="E6" s="451"/>
      <c r="F6" s="226"/>
      <c r="G6" s="446" t="e">
        <f>#REF!</f>
        <v>#REF!</v>
      </c>
      <c r="H6" s="446"/>
      <c r="I6" s="446"/>
      <c r="J6" s="446"/>
      <c r="K6" s="446"/>
    </row>
    <row r="7" spans="1:12" ht="23.25" customHeight="1" x14ac:dyDescent="0.3">
      <c r="A7" s="233" t="s">
        <v>25</v>
      </c>
      <c r="B7" s="227"/>
      <c r="C7" s="451"/>
      <c r="D7" s="451"/>
      <c r="E7" s="451"/>
      <c r="F7" s="226"/>
      <c r="G7" s="446" t="e">
        <f>#REF!</f>
        <v>#REF!</v>
      </c>
      <c r="H7" s="446"/>
      <c r="I7" s="446"/>
      <c r="J7" s="446"/>
      <c r="K7" s="446"/>
    </row>
    <row r="8" spans="1:12" ht="25.5" customHeight="1" x14ac:dyDescent="0.3">
      <c r="A8" s="232" t="s">
        <v>6</v>
      </c>
      <c r="B8" s="225"/>
      <c r="C8" s="444"/>
      <c r="D8" s="445"/>
      <c r="E8" s="445"/>
      <c r="F8" s="226"/>
      <c r="G8" s="446" t="e">
        <f>#REF!</f>
        <v>#REF!</v>
      </c>
      <c r="H8" s="446"/>
      <c r="I8" s="446"/>
      <c r="J8" s="446"/>
      <c r="K8" s="446"/>
    </row>
    <row r="9" spans="1:12" s="1" customFormat="1" ht="24" customHeight="1" x14ac:dyDescent="0.2">
      <c r="A9" s="156"/>
      <c r="B9" s="156"/>
      <c r="C9" s="156"/>
      <c r="D9" s="156"/>
      <c r="E9" s="156"/>
      <c r="F9" s="156"/>
      <c r="G9" s="169"/>
      <c r="H9" s="156"/>
      <c r="K9" s="191"/>
    </row>
    <row r="10" spans="1:12" s="1" customFormat="1" ht="63" customHeight="1" x14ac:dyDescent="0.25">
      <c r="A10" s="448" t="s">
        <v>140</v>
      </c>
      <c r="B10" s="449"/>
      <c r="C10" s="449"/>
      <c r="D10" s="449"/>
      <c r="E10" s="449"/>
      <c r="F10" s="449"/>
      <c r="G10" s="449"/>
      <c r="H10" s="449"/>
      <c r="I10" s="449"/>
      <c r="J10" s="449"/>
      <c r="K10" s="449"/>
    </row>
    <row r="11" spans="1:12" s="44" customFormat="1" ht="39" customHeight="1" x14ac:dyDescent="0.2">
      <c r="A11" s="197" t="s">
        <v>7</v>
      </c>
      <c r="B11" s="197" t="s">
        <v>8</v>
      </c>
      <c r="C11" s="197" t="s">
        <v>26</v>
      </c>
      <c r="D11" s="197" t="s">
        <v>27</v>
      </c>
      <c r="E11" s="198" t="s">
        <v>28</v>
      </c>
      <c r="F11" s="199" t="s">
        <v>29</v>
      </c>
      <c r="G11" s="200" t="s">
        <v>141</v>
      </c>
      <c r="H11" s="180" t="s">
        <v>30</v>
      </c>
      <c r="I11" s="181" t="s">
        <v>142</v>
      </c>
      <c r="J11" s="199" t="s">
        <v>143</v>
      </c>
      <c r="K11" s="192" t="s">
        <v>144</v>
      </c>
      <c r="L11" s="181" t="s">
        <v>145</v>
      </c>
    </row>
    <row r="12" spans="1:12" s="1" customFormat="1" ht="21" customHeight="1" x14ac:dyDescent="0.25">
      <c r="A12" s="201" t="s">
        <v>10</v>
      </c>
      <c r="B12" s="201" t="s">
        <v>11</v>
      </c>
      <c r="C12" s="202"/>
      <c r="D12" s="203"/>
      <c r="E12" s="204"/>
      <c r="F12" s="202"/>
      <c r="G12" s="205"/>
      <c r="H12" s="45"/>
      <c r="I12" s="175"/>
      <c r="J12" s="220"/>
      <c r="K12" s="179"/>
      <c r="L12" s="220"/>
    </row>
    <row r="13" spans="1:12" s="1" customFormat="1" ht="23.25" customHeight="1" x14ac:dyDescent="0.25">
      <c r="A13" s="206" t="s">
        <v>12</v>
      </c>
      <c r="B13" s="206" t="s">
        <v>31</v>
      </c>
      <c r="C13" s="207"/>
      <c r="D13" s="203"/>
      <c r="E13" s="208"/>
      <c r="F13" s="209"/>
      <c r="G13" s="205">
        <f>SUM(G14:G19)</f>
        <v>3200</v>
      </c>
      <c r="H13" s="47"/>
      <c r="I13" s="176">
        <f>SUM(I14:I19)</f>
        <v>55000</v>
      </c>
      <c r="J13" s="205">
        <f>SUM(J14:J19)</f>
        <v>-51800</v>
      </c>
      <c r="K13" s="179">
        <f>SUM(K14:K19)</f>
        <v>13000</v>
      </c>
      <c r="L13" s="223"/>
    </row>
    <row r="14" spans="1:12" ht="23.25" customHeight="1" x14ac:dyDescent="0.2">
      <c r="A14" s="207" t="s">
        <v>32</v>
      </c>
      <c r="B14" s="210" t="str">
        <f>'Proposal Budget Worksheet'!B24</f>
        <v>E.g. Project Manager</v>
      </c>
      <c r="C14" s="211" t="s">
        <v>34</v>
      </c>
      <c r="D14" s="212">
        <v>12</v>
      </c>
      <c r="E14" s="213">
        <v>1</v>
      </c>
      <c r="F14" s="214">
        <v>4000</v>
      </c>
      <c r="G14" s="215">
        <f>'Proposal Budget Worksheet'!F24</f>
        <v>1200</v>
      </c>
      <c r="H14" s="182" t="s">
        <v>35</v>
      </c>
      <c r="I14" s="177">
        <v>40000</v>
      </c>
      <c r="J14" s="221">
        <f>G14-I14</f>
        <v>-38800</v>
      </c>
      <c r="K14" s="193">
        <v>8000</v>
      </c>
      <c r="L14" s="157"/>
    </row>
    <row r="15" spans="1:12" ht="29.25" customHeight="1" x14ac:dyDescent="0.2">
      <c r="A15" s="207" t="s">
        <v>36</v>
      </c>
      <c r="B15" s="210" t="str">
        <f>'Proposal Budget Worksheet'!B25</f>
        <v>E.g. Project Officer</v>
      </c>
      <c r="C15" s="211" t="s">
        <v>34</v>
      </c>
      <c r="D15" s="212">
        <v>8</v>
      </c>
      <c r="E15" s="213">
        <v>1</v>
      </c>
      <c r="F15" s="214">
        <v>2500</v>
      </c>
      <c r="G15" s="215">
        <f>'Proposal Budget Worksheet'!F25</f>
        <v>400</v>
      </c>
      <c r="H15" s="182" t="s">
        <v>38</v>
      </c>
      <c r="I15" s="177">
        <v>15000</v>
      </c>
      <c r="J15" s="221">
        <f t="shared" ref="J15:J46" si="0">G15-I15</f>
        <v>-14600</v>
      </c>
      <c r="K15" s="193">
        <v>5000</v>
      </c>
      <c r="L15" s="157"/>
    </row>
    <row r="16" spans="1:12" ht="23.25" customHeight="1" x14ac:dyDescent="0.2">
      <c r="A16" s="207" t="s">
        <v>39</v>
      </c>
      <c r="B16" s="210">
        <f>'Proposal Budget Worksheet'!B26</f>
        <v>0</v>
      </c>
      <c r="C16" s="211"/>
      <c r="D16" s="212"/>
      <c r="E16" s="213"/>
      <c r="F16" s="214"/>
      <c r="G16" s="215">
        <f>'Proposal Budget Worksheet'!F26</f>
        <v>0</v>
      </c>
      <c r="H16" s="182"/>
      <c r="I16" s="177"/>
      <c r="J16" s="221">
        <f t="shared" si="0"/>
        <v>0</v>
      </c>
      <c r="K16" s="193"/>
      <c r="L16" s="157"/>
    </row>
    <row r="17" spans="1:12" ht="23.25" customHeight="1" x14ac:dyDescent="0.2">
      <c r="A17" s="207" t="s">
        <v>40</v>
      </c>
      <c r="B17" s="210">
        <f>'Proposal Budget Worksheet'!B27</f>
        <v>0</v>
      </c>
      <c r="C17" s="211"/>
      <c r="D17" s="212"/>
      <c r="E17" s="213"/>
      <c r="F17" s="214"/>
      <c r="G17" s="215">
        <f>'Proposal Budget Worksheet'!F27</f>
        <v>0</v>
      </c>
      <c r="H17" s="182"/>
      <c r="I17" s="177"/>
      <c r="J17" s="221">
        <f t="shared" si="0"/>
        <v>0</v>
      </c>
      <c r="K17" s="193"/>
      <c r="L17" s="157"/>
    </row>
    <row r="18" spans="1:12" ht="23.25" customHeight="1" x14ac:dyDescent="0.2">
      <c r="A18" s="207" t="s">
        <v>41</v>
      </c>
      <c r="B18" s="210">
        <f>'Proposal Budget Worksheet'!B28</f>
        <v>0</v>
      </c>
      <c r="C18" s="211"/>
      <c r="D18" s="212"/>
      <c r="E18" s="213"/>
      <c r="F18" s="214"/>
      <c r="G18" s="215">
        <f>'Proposal Budget Worksheet'!F28</f>
        <v>0</v>
      </c>
      <c r="H18" s="182"/>
      <c r="I18" s="177"/>
      <c r="J18" s="221">
        <f t="shared" si="0"/>
        <v>0</v>
      </c>
      <c r="K18" s="193"/>
      <c r="L18" s="157"/>
    </row>
    <row r="19" spans="1:12" ht="23.25" customHeight="1" x14ac:dyDescent="0.2">
      <c r="A19" s="207" t="s">
        <v>42</v>
      </c>
      <c r="B19" s="210" t="str">
        <f>'Proposal Budget Worksheet'!B29</f>
        <v>Sub-Total</v>
      </c>
      <c r="C19" s="211"/>
      <c r="D19" s="212"/>
      <c r="E19" s="213"/>
      <c r="F19" s="214"/>
      <c r="G19" s="215">
        <f>'Proposal Budget Worksheet'!F29</f>
        <v>1600</v>
      </c>
      <c r="H19" s="182"/>
      <c r="I19" s="177"/>
      <c r="J19" s="221">
        <f t="shared" si="0"/>
        <v>1600</v>
      </c>
      <c r="K19" s="193"/>
      <c r="L19" s="157"/>
    </row>
    <row r="20" spans="1:12" s="1" customFormat="1" ht="23.25" customHeight="1" x14ac:dyDescent="0.25">
      <c r="A20" s="206" t="s">
        <v>13</v>
      </c>
      <c r="B20" s="206" t="s">
        <v>43</v>
      </c>
      <c r="C20" s="207"/>
      <c r="D20" s="203"/>
      <c r="E20" s="208"/>
      <c r="F20" s="209"/>
      <c r="G20" s="205" t="e">
        <f>SUM(G21:G30)</f>
        <v>#REF!</v>
      </c>
      <c r="H20" s="47"/>
      <c r="I20" s="176">
        <f t="shared" ref="I20:K20" si="1">SUM(I21:I30)</f>
        <v>4800</v>
      </c>
      <c r="J20" s="205" t="e">
        <f t="shared" si="1"/>
        <v>#REF!</v>
      </c>
      <c r="K20" s="179">
        <f t="shared" si="1"/>
        <v>500</v>
      </c>
      <c r="L20" s="223"/>
    </row>
    <row r="21" spans="1:12" ht="23.25" customHeight="1" x14ac:dyDescent="0.2">
      <c r="A21" s="207" t="s">
        <v>44</v>
      </c>
      <c r="B21" s="210" t="str">
        <f>'Proposal Budget Worksheet'!B32</f>
        <v>E.g. Venue Hire</v>
      </c>
      <c r="C21" s="211" t="s">
        <v>34</v>
      </c>
      <c r="D21" s="212">
        <v>12</v>
      </c>
      <c r="E21" s="213">
        <v>1</v>
      </c>
      <c r="F21" s="214">
        <v>400</v>
      </c>
      <c r="G21" s="215">
        <f>'Proposal Budget Worksheet'!F32</f>
        <v>100</v>
      </c>
      <c r="H21" s="182" t="s">
        <v>45</v>
      </c>
      <c r="I21" s="177">
        <v>3800</v>
      </c>
      <c r="J21" s="221">
        <f t="shared" si="0"/>
        <v>-3700</v>
      </c>
      <c r="K21" s="193"/>
      <c r="L21" s="157"/>
    </row>
    <row r="22" spans="1:12" ht="23.25" customHeight="1" x14ac:dyDescent="0.2">
      <c r="A22" s="207" t="s">
        <v>46</v>
      </c>
      <c r="B22" s="210">
        <f>'Proposal Budget Worksheet'!B33</f>
        <v>0</v>
      </c>
      <c r="C22" s="211" t="s">
        <v>34</v>
      </c>
      <c r="D22" s="212">
        <v>8</v>
      </c>
      <c r="E22" s="213">
        <v>1</v>
      </c>
      <c r="F22" s="214">
        <v>250</v>
      </c>
      <c r="G22" s="215">
        <f>'Proposal Budget Worksheet'!F33</f>
        <v>0</v>
      </c>
      <c r="H22" s="182" t="s">
        <v>45</v>
      </c>
      <c r="I22" s="177">
        <v>1000</v>
      </c>
      <c r="J22" s="221">
        <f t="shared" si="0"/>
        <v>-1000</v>
      </c>
      <c r="K22" s="193">
        <v>500</v>
      </c>
      <c r="L22" s="157"/>
    </row>
    <row r="23" spans="1:12" ht="23.25" customHeight="1" x14ac:dyDescent="0.2">
      <c r="A23" s="207" t="s">
        <v>47</v>
      </c>
      <c r="B23" s="210">
        <f>'Proposal Budget Worksheet'!B34</f>
        <v>0</v>
      </c>
      <c r="C23" s="211"/>
      <c r="D23" s="212"/>
      <c r="E23" s="213"/>
      <c r="F23" s="214"/>
      <c r="G23" s="215">
        <f>'Proposal Budget Worksheet'!F34</f>
        <v>0</v>
      </c>
      <c r="H23" s="182"/>
      <c r="I23" s="177"/>
      <c r="J23" s="221">
        <f t="shared" si="0"/>
        <v>0</v>
      </c>
      <c r="K23" s="193"/>
      <c r="L23" s="157"/>
    </row>
    <row r="24" spans="1:12" ht="23.25" customHeight="1" x14ac:dyDescent="0.2">
      <c r="A24" s="207" t="s">
        <v>48</v>
      </c>
      <c r="B24" s="210">
        <f>'Proposal Budget Worksheet'!B35</f>
        <v>0</v>
      </c>
      <c r="C24" s="211"/>
      <c r="D24" s="212"/>
      <c r="E24" s="213"/>
      <c r="F24" s="214"/>
      <c r="G24" s="215">
        <f>'Proposal Budget Worksheet'!F35</f>
        <v>0</v>
      </c>
      <c r="H24" s="182"/>
      <c r="I24" s="177"/>
      <c r="J24" s="221">
        <f t="shared" si="0"/>
        <v>0</v>
      </c>
      <c r="K24" s="193"/>
      <c r="L24" s="157"/>
    </row>
    <row r="25" spans="1:12" ht="23.25" customHeight="1" x14ac:dyDescent="0.2">
      <c r="A25" s="207" t="s">
        <v>49</v>
      </c>
      <c r="B25" s="210">
        <f>'Proposal Budget Worksheet'!B36</f>
        <v>0</v>
      </c>
      <c r="C25" s="211"/>
      <c r="D25" s="212"/>
      <c r="E25" s="213"/>
      <c r="F25" s="214"/>
      <c r="G25" s="215">
        <f>'Proposal Budget Worksheet'!F36</f>
        <v>0</v>
      </c>
      <c r="H25" s="182"/>
      <c r="I25" s="177"/>
      <c r="J25" s="221">
        <f t="shared" si="0"/>
        <v>0</v>
      </c>
      <c r="K25" s="193"/>
      <c r="L25" s="157"/>
    </row>
    <row r="26" spans="1:12" ht="23.25" customHeight="1" x14ac:dyDescent="0.2">
      <c r="A26" s="207" t="s">
        <v>50</v>
      </c>
      <c r="B26" s="210" t="str">
        <f>'Proposal Budget Worksheet'!B37</f>
        <v>Sub-Total</v>
      </c>
      <c r="C26" s="211"/>
      <c r="D26" s="212"/>
      <c r="E26" s="213"/>
      <c r="F26" s="214"/>
      <c r="G26" s="215">
        <f>'Proposal Budget Worksheet'!F37</f>
        <v>100</v>
      </c>
      <c r="H26" s="182"/>
      <c r="I26" s="177"/>
      <c r="J26" s="221">
        <f t="shared" si="0"/>
        <v>100</v>
      </c>
      <c r="K26" s="193"/>
      <c r="L26" s="157"/>
    </row>
    <row r="27" spans="1:12" ht="23.25" customHeight="1" x14ac:dyDescent="0.2">
      <c r="A27" s="207" t="s">
        <v>51</v>
      </c>
      <c r="B27" s="210" t="e">
        <f>'Proposal Budget Worksheet'!#REF!</f>
        <v>#REF!</v>
      </c>
      <c r="C27" s="211"/>
      <c r="D27" s="212"/>
      <c r="E27" s="213"/>
      <c r="F27" s="214"/>
      <c r="G27" s="215" t="e">
        <f>'Proposal Budget Worksheet'!#REF!</f>
        <v>#REF!</v>
      </c>
      <c r="H27" s="182"/>
      <c r="I27" s="177"/>
      <c r="J27" s="221" t="e">
        <f t="shared" si="0"/>
        <v>#REF!</v>
      </c>
      <c r="K27" s="193"/>
      <c r="L27" s="157"/>
    </row>
    <row r="28" spans="1:12" ht="23.25" customHeight="1" x14ac:dyDescent="0.2">
      <c r="A28" s="207" t="s">
        <v>52</v>
      </c>
      <c r="B28" s="210" t="e">
        <f>'Proposal Budget Worksheet'!#REF!</f>
        <v>#REF!</v>
      </c>
      <c r="C28" s="211"/>
      <c r="D28" s="212"/>
      <c r="E28" s="213"/>
      <c r="F28" s="214"/>
      <c r="G28" s="215" t="e">
        <f>'Proposal Budget Worksheet'!#REF!</f>
        <v>#REF!</v>
      </c>
      <c r="H28" s="182"/>
      <c r="I28" s="177"/>
      <c r="J28" s="221" t="e">
        <f t="shared" si="0"/>
        <v>#REF!</v>
      </c>
      <c r="K28" s="193"/>
      <c r="L28" s="157"/>
    </row>
    <row r="29" spans="1:12" ht="23.25" customHeight="1" x14ac:dyDescent="0.2">
      <c r="A29" s="207" t="s">
        <v>53</v>
      </c>
      <c r="B29" s="210" t="e">
        <f>'Proposal Budget Worksheet'!#REF!</f>
        <v>#REF!</v>
      </c>
      <c r="C29" s="211"/>
      <c r="D29" s="212"/>
      <c r="E29" s="213"/>
      <c r="F29" s="214"/>
      <c r="G29" s="215" t="e">
        <f>'Proposal Budget Worksheet'!#REF!</f>
        <v>#REF!</v>
      </c>
      <c r="H29" s="182"/>
      <c r="I29" s="177"/>
      <c r="J29" s="221" t="e">
        <f t="shared" si="0"/>
        <v>#REF!</v>
      </c>
      <c r="K29" s="193"/>
      <c r="L29" s="157"/>
    </row>
    <row r="30" spans="1:12" ht="23.25" customHeight="1" x14ac:dyDescent="0.2">
      <c r="A30" s="207" t="s">
        <v>54</v>
      </c>
      <c r="B30" s="210" t="e">
        <f>'Proposal Budget Worksheet'!#REF!</f>
        <v>#REF!</v>
      </c>
      <c r="C30" s="211"/>
      <c r="D30" s="212"/>
      <c r="E30" s="213"/>
      <c r="F30" s="214"/>
      <c r="G30" s="215" t="e">
        <f>'Proposal Budget Worksheet'!#REF!</f>
        <v>#REF!</v>
      </c>
      <c r="H30" s="182"/>
      <c r="I30" s="177"/>
      <c r="J30" s="221" t="e">
        <f t="shared" si="0"/>
        <v>#REF!</v>
      </c>
      <c r="K30" s="193"/>
      <c r="L30" s="157"/>
    </row>
    <row r="31" spans="1:12" s="1" customFormat="1" ht="24.75" customHeight="1" x14ac:dyDescent="0.25">
      <c r="A31" s="206" t="s">
        <v>14</v>
      </c>
      <c r="B31" s="216" t="s">
        <v>55</v>
      </c>
      <c r="C31" s="207"/>
      <c r="D31" s="203"/>
      <c r="E31" s="208"/>
      <c r="F31" s="209"/>
      <c r="G31" s="205" t="e">
        <f>SUM(G32:G41)</f>
        <v>#REF!</v>
      </c>
      <c r="H31" s="46">
        <f t="shared" ref="H31:K31" si="2">SUM(H32:H41)</f>
        <v>0</v>
      </c>
      <c r="I31" s="176">
        <f t="shared" si="2"/>
        <v>27800</v>
      </c>
      <c r="J31" s="205" t="e">
        <f t="shared" si="2"/>
        <v>#REF!</v>
      </c>
      <c r="K31" s="179">
        <f t="shared" si="2"/>
        <v>4700</v>
      </c>
      <c r="L31" s="223"/>
    </row>
    <row r="32" spans="1:12" ht="21.75" customHeight="1" x14ac:dyDescent="0.2">
      <c r="A32" s="207" t="s">
        <v>56</v>
      </c>
      <c r="B32" s="210" t="str">
        <f>'Proposal Budget Worksheet'!B40</f>
        <v>E.g. Per diems for participants</v>
      </c>
      <c r="C32" s="211" t="s">
        <v>57</v>
      </c>
      <c r="D32" s="212">
        <v>2</v>
      </c>
      <c r="E32" s="213">
        <v>3</v>
      </c>
      <c r="F32" s="214">
        <v>2300</v>
      </c>
      <c r="G32" s="215">
        <f>'Proposal Budget Worksheet'!F40</f>
        <v>1575</v>
      </c>
      <c r="H32" s="183" t="s">
        <v>58</v>
      </c>
      <c r="I32" s="177">
        <v>13800</v>
      </c>
      <c r="J32" s="221">
        <f t="shared" si="0"/>
        <v>-12225</v>
      </c>
      <c r="K32" s="193">
        <v>1500</v>
      </c>
      <c r="L32" s="157"/>
    </row>
    <row r="33" spans="1:12" ht="22.5" customHeight="1" x14ac:dyDescent="0.2">
      <c r="A33" s="207" t="s">
        <v>59</v>
      </c>
      <c r="B33" s="210" t="e">
        <f>'Proposal Budget Worksheet'!#REF!</f>
        <v>#REF!</v>
      </c>
      <c r="C33" s="211" t="s">
        <v>60</v>
      </c>
      <c r="D33" s="212">
        <v>5</v>
      </c>
      <c r="E33" s="213">
        <v>3</v>
      </c>
      <c r="F33" s="214">
        <v>400</v>
      </c>
      <c r="G33" s="215" t="e">
        <f>'Proposal Budget Worksheet'!#REF!</f>
        <v>#REF!</v>
      </c>
      <c r="H33" s="183" t="s">
        <v>61</v>
      </c>
      <c r="I33" s="177">
        <v>5000</v>
      </c>
      <c r="J33" s="221" t="e">
        <f t="shared" si="0"/>
        <v>#REF!</v>
      </c>
      <c r="K33" s="193">
        <v>1000</v>
      </c>
      <c r="L33" s="157"/>
    </row>
    <row r="34" spans="1:12" ht="24" customHeight="1" x14ac:dyDescent="0.2">
      <c r="A34" s="207" t="s">
        <v>62</v>
      </c>
      <c r="B34" s="210" t="str">
        <f>'Proposal Budget Worksheet'!B41</f>
        <v>E.g. Tea break and lunch</v>
      </c>
      <c r="C34" s="211" t="s">
        <v>63</v>
      </c>
      <c r="D34" s="212">
        <v>35</v>
      </c>
      <c r="E34" s="213">
        <v>3</v>
      </c>
      <c r="F34" s="214">
        <v>40</v>
      </c>
      <c r="G34" s="215">
        <f>'Proposal Budget Worksheet'!F41</f>
        <v>1000</v>
      </c>
      <c r="H34" s="183" t="s">
        <v>64</v>
      </c>
      <c r="I34" s="177">
        <v>4000</v>
      </c>
      <c r="J34" s="221">
        <f t="shared" si="0"/>
        <v>-3000</v>
      </c>
      <c r="K34" s="193"/>
      <c r="L34" s="157"/>
    </row>
    <row r="35" spans="1:12" ht="24" customHeight="1" x14ac:dyDescent="0.2">
      <c r="A35" s="207" t="s">
        <v>65</v>
      </c>
      <c r="B35" s="210">
        <f>'Proposal Budget Worksheet'!B42</f>
        <v>0</v>
      </c>
      <c r="C35" s="211" t="s">
        <v>66</v>
      </c>
      <c r="D35" s="212">
        <v>1</v>
      </c>
      <c r="E35" s="213">
        <v>3</v>
      </c>
      <c r="F35" s="214">
        <v>4000</v>
      </c>
      <c r="G35" s="215">
        <f>'Proposal Budget Worksheet'!F42</f>
        <v>0</v>
      </c>
      <c r="H35" s="183" t="s">
        <v>67</v>
      </c>
      <c r="I35" s="177">
        <v>5000</v>
      </c>
      <c r="J35" s="221">
        <f t="shared" si="0"/>
        <v>-5000</v>
      </c>
      <c r="K35" s="193">
        <v>2200</v>
      </c>
      <c r="L35" s="157"/>
    </row>
    <row r="36" spans="1:12" ht="24" customHeight="1" x14ac:dyDescent="0.2">
      <c r="A36" s="207" t="s">
        <v>68</v>
      </c>
      <c r="B36" s="210">
        <f>'Proposal Budget Worksheet'!B43</f>
        <v>0</v>
      </c>
      <c r="C36" s="211"/>
      <c r="D36" s="212"/>
      <c r="E36" s="213"/>
      <c r="F36" s="214"/>
      <c r="G36" s="215">
        <f>'Proposal Budget Worksheet'!F43</f>
        <v>0</v>
      </c>
      <c r="H36" s="183"/>
      <c r="I36" s="177"/>
      <c r="J36" s="221">
        <f t="shared" si="0"/>
        <v>0</v>
      </c>
      <c r="K36" s="193"/>
      <c r="L36" s="157"/>
    </row>
    <row r="37" spans="1:12" ht="24" customHeight="1" x14ac:dyDescent="0.2">
      <c r="A37" s="207" t="s">
        <v>69</v>
      </c>
      <c r="B37" s="210">
        <f>'Proposal Budget Worksheet'!B44</f>
        <v>0</v>
      </c>
      <c r="C37" s="211"/>
      <c r="D37" s="212"/>
      <c r="E37" s="213"/>
      <c r="F37" s="214"/>
      <c r="G37" s="215">
        <f>'Proposal Budget Worksheet'!F44</f>
        <v>0</v>
      </c>
      <c r="H37" s="183"/>
      <c r="I37" s="177"/>
      <c r="J37" s="221">
        <f t="shared" si="0"/>
        <v>0</v>
      </c>
      <c r="K37" s="193"/>
      <c r="L37" s="157"/>
    </row>
    <row r="38" spans="1:12" ht="24" customHeight="1" x14ac:dyDescent="0.2">
      <c r="A38" s="207" t="s">
        <v>70</v>
      </c>
      <c r="B38" s="210">
        <f>'Proposal Budget Worksheet'!B45</f>
        <v>0</v>
      </c>
      <c r="C38" s="211"/>
      <c r="D38" s="212"/>
      <c r="E38" s="213"/>
      <c r="F38" s="214"/>
      <c r="G38" s="215">
        <f>'Proposal Budget Worksheet'!F45</f>
        <v>0</v>
      </c>
      <c r="H38" s="183"/>
      <c r="I38" s="177"/>
      <c r="J38" s="221">
        <f t="shared" si="0"/>
        <v>0</v>
      </c>
      <c r="K38" s="193"/>
      <c r="L38" s="157"/>
    </row>
    <row r="39" spans="1:12" ht="24" customHeight="1" x14ac:dyDescent="0.2">
      <c r="A39" s="207" t="s">
        <v>71</v>
      </c>
      <c r="B39" s="210">
        <f>'Proposal Budget Worksheet'!B46</f>
        <v>0</v>
      </c>
      <c r="C39" s="211"/>
      <c r="D39" s="212"/>
      <c r="E39" s="213"/>
      <c r="F39" s="214"/>
      <c r="G39" s="215">
        <f>'Proposal Budget Worksheet'!F46</f>
        <v>0</v>
      </c>
      <c r="H39" s="183"/>
      <c r="I39" s="177"/>
      <c r="J39" s="221">
        <f t="shared" si="0"/>
        <v>0</v>
      </c>
      <c r="K39" s="193"/>
      <c r="L39" s="157"/>
    </row>
    <row r="40" spans="1:12" ht="24" customHeight="1" x14ac:dyDescent="0.2">
      <c r="A40" s="207" t="s">
        <v>72</v>
      </c>
      <c r="B40" s="210">
        <f>'Proposal Budget Worksheet'!B47</f>
        <v>0</v>
      </c>
      <c r="C40" s="211"/>
      <c r="D40" s="212"/>
      <c r="E40" s="213"/>
      <c r="F40" s="214"/>
      <c r="G40" s="215">
        <f>'Proposal Budget Worksheet'!F47</f>
        <v>0</v>
      </c>
      <c r="H40" s="183"/>
      <c r="I40" s="177"/>
      <c r="J40" s="221">
        <f t="shared" si="0"/>
        <v>0</v>
      </c>
      <c r="K40" s="193"/>
      <c r="L40" s="157"/>
    </row>
    <row r="41" spans="1:12" ht="24" customHeight="1" x14ac:dyDescent="0.2">
      <c r="A41" s="207" t="s">
        <v>73</v>
      </c>
      <c r="B41" s="210" t="str">
        <f>'Proposal Budget Worksheet'!B48</f>
        <v>Sub-Total</v>
      </c>
      <c r="C41" s="211"/>
      <c r="D41" s="212"/>
      <c r="E41" s="213"/>
      <c r="F41" s="214"/>
      <c r="G41" s="215">
        <f>'Proposal Budget Worksheet'!F48</f>
        <v>2575</v>
      </c>
      <c r="H41" s="183"/>
      <c r="I41" s="177"/>
      <c r="J41" s="221">
        <f t="shared" si="0"/>
        <v>2575</v>
      </c>
      <c r="K41" s="193"/>
      <c r="L41" s="157"/>
    </row>
    <row r="42" spans="1:12" s="1" customFormat="1" ht="22.5" customHeight="1" x14ac:dyDescent="0.25">
      <c r="A42" s="206" t="s">
        <v>74</v>
      </c>
      <c r="B42" s="216" t="s">
        <v>75</v>
      </c>
      <c r="C42" s="207"/>
      <c r="D42" s="203"/>
      <c r="E42" s="208"/>
      <c r="F42" s="209"/>
      <c r="G42" s="205">
        <f>SUM(G43:G46)</f>
        <v>20</v>
      </c>
      <c r="H42" s="46">
        <f t="shared" ref="H42:K42" si="3">SUM(H43:H46)</f>
        <v>0</v>
      </c>
      <c r="I42" s="176">
        <f t="shared" si="3"/>
        <v>0</v>
      </c>
      <c r="J42" s="205">
        <f t="shared" si="3"/>
        <v>20</v>
      </c>
      <c r="K42" s="179">
        <f t="shared" si="3"/>
        <v>5000</v>
      </c>
      <c r="L42" s="223"/>
    </row>
    <row r="43" spans="1:12" ht="24.75" customHeight="1" x14ac:dyDescent="0.2">
      <c r="A43" s="207" t="s">
        <v>76</v>
      </c>
      <c r="B43" s="210" t="str">
        <f>'Proposal Budget Worksheet'!B51</f>
        <v>E.g.Flip charts</v>
      </c>
      <c r="C43" s="211"/>
      <c r="D43" s="212"/>
      <c r="E43" s="213"/>
      <c r="F43" s="214"/>
      <c r="G43" s="215">
        <f>'Proposal Budget Worksheet'!F51</f>
        <v>10</v>
      </c>
      <c r="H43" s="184"/>
      <c r="I43" s="177"/>
      <c r="J43" s="221">
        <f t="shared" si="0"/>
        <v>10</v>
      </c>
      <c r="K43" s="193">
        <v>5000</v>
      </c>
      <c r="L43" s="157"/>
    </row>
    <row r="44" spans="1:12" ht="25.5" customHeight="1" x14ac:dyDescent="0.2">
      <c r="A44" s="207" t="s">
        <v>77</v>
      </c>
      <c r="B44" s="210">
        <f>'Proposal Budget Worksheet'!B52</f>
        <v>0</v>
      </c>
      <c r="C44" s="211"/>
      <c r="D44" s="212"/>
      <c r="E44" s="213"/>
      <c r="F44" s="214"/>
      <c r="G44" s="215">
        <f>'Proposal Budget Worksheet'!F52</f>
        <v>0</v>
      </c>
      <c r="H44" s="184"/>
      <c r="I44" s="177"/>
      <c r="J44" s="221">
        <f t="shared" si="0"/>
        <v>0</v>
      </c>
      <c r="K44" s="193"/>
      <c r="L44" s="157"/>
    </row>
    <row r="45" spans="1:12" ht="24.75" customHeight="1" x14ac:dyDescent="0.2">
      <c r="A45" s="207" t="s">
        <v>78</v>
      </c>
      <c r="B45" s="210">
        <f>'Proposal Budget Worksheet'!B54</f>
        <v>0</v>
      </c>
      <c r="C45" s="211"/>
      <c r="D45" s="212"/>
      <c r="E45" s="213"/>
      <c r="F45" s="214"/>
      <c r="G45" s="215">
        <f>'Proposal Budget Worksheet'!F54</f>
        <v>0</v>
      </c>
      <c r="H45" s="184"/>
      <c r="I45" s="177"/>
      <c r="J45" s="221">
        <f t="shared" si="0"/>
        <v>0</v>
      </c>
      <c r="K45" s="193"/>
      <c r="L45" s="157"/>
    </row>
    <row r="46" spans="1:12" ht="24" customHeight="1" x14ac:dyDescent="0.2">
      <c r="A46" s="207" t="s">
        <v>79</v>
      </c>
      <c r="B46" s="210" t="str">
        <f>'Proposal Budget Worksheet'!B58</f>
        <v>Sub-Total</v>
      </c>
      <c r="C46" s="211"/>
      <c r="D46" s="213"/>
      <c r="E46" s="212"/>
      <c r="F46" s="214"/>
      <c r="G46" s="215">
        <f>'Proposal Budget Worksheet'!F58</f>
        <v>10</v>
      </c>
      <c r="H46" s="184"/>
      <c r="I46" s="177"/>
      <c r="J46" s="221">
        <f t="shared" si="0"/>
        <v>10</v>
      </c>
      <c r="K46" s="193"/>
      <c r="L46" s="157"/>
    </row>
    <row r="47" spans="1:12" s="1" customFormat="1" ht="25.5" customHeight="1" x14ac:dyDescent="0.25">
      <c r="A47" s="206" t="s">
        <v>16</v>
      </c>
      <c r="B47" s="216" t="s">
        <v>80</v>
      </c>
      <c r="C47" s="207"/>
      <c r="D47" s="203"/>
      <c r="E47" s="208"/>
      <c r="F47" s="209"/>
      <c r="G47" s="205" t="e">
        <f>SUM(G48:G55)</f>
        <v>#REF!</v>
      </c>
      <c r="H47" s="46">
        <f t="shared" ref="H47:K47" si="4">SUM(H48:H55)</f>
        <v>0</v>
      </c>
      <c r="I47" s="176">
        <f t="shared" si="4"/>
        <v>0</v>
      </c>
      <c r="J47" s="205" t="e">
        <f t="shared" si="4"/>
        <v>#REF!</v>
      </c>
      <c r="K47" s="179">
        <f t="shared" si="4"/>
        <v>0</v>
      </c>
      <c r="L47" s="223"/>
    </row>
    <row r="48" spans="1:12" s="1" customFormat="1" ht="25.5" customHeight="1" x14ac:dyDescent="0.25">
      <c r="A48" s="217" t="s">
        <v>81</v>
      </c>
      <c r="B48" s="218" t="e">
        <f>'Proposal Budget Worksheet'!#REF!</f>
        <v>#REF!</v>
      </c>
      <c r="C48" s="207"/>
      <c r="D48" s="203"/>
      <c r="E48" s="208"/>
      <c r="F48" s="209"/>
      <c r="G48" s="215" t="e">
        <f>'Proposal Budget Worksheet'!#REF!</f>
        <v>#REF!</v>
      </c>
      <c r="H48" s="185"/>
      <c r="I48" s="178"/>
      <c r="J48" s="222"/>
      <c r="K48" s="194"/>
      <c r="L48" s="237"/>
    </row>
    <row r="49" spans="1:12" ht="25.5" customHeight="1" x14ac:dyDescent="0.2">
      <c r="A49" s="207" t="s">
        <v>82</v>
      </c>
      <c r="B49" s="210" t="e">
        <f>'Proposal Budget Worksheet'!#REF!</f>
        <v>#REF!</v>
      </c>
      <c r="C49" s="211"/>
      <c r="D49" s="212"/>
      <c r="E49" s="213"/>
      <c r="F49" s="214"/>
      <c r="G49" s="215" t="e">
        <f>'Proposal Budget Worksheet'!#REF!</f>
        <v>#REF!</v>
      </c>
      <c r="H49" s="183"/>
      <c r="I49" s="177"/>
      <c r="J49" s="221" t="e">
        <f t="shared" ref="J49:J59" si="5">G49-I49</f>
        <v>#REF!</v>
      </c>
      <c r="K49" s="193"/>
      <c r="L49" s="157"/>
    </row>
    <row r="50" spans="1:12" ht="25.5" customHeight="1" x14ac:dyDescent="0.2">
      <c r="A50" s="207" t="s">
        <v>83</v>
      </c>
      <c r="B50" s="210" t="e">
        <f>'Proposal Budget Worksheet'!#REF!</f>
        <v>#REF!</v>
      </c>
      <c r="C50" s="211"/>
      <c r="D50" s="212"/>
      <c r="E50" s="213"/>
      <c r="F50" s="214"/>
      <c r="G50" s="215" t="e">
        <f>'Proposal Budget Worksheet'!#REF!</f>
        <v>#REF!</v>
      </c>
      <c r="H50" s="183"/>
      <c r="I50" s="177"/>
      <c r="J50" s="221" t="e">
        <f t="shared" si="5"/>
        <v>#REF!</v>
      </c>
      <c r="K50" s="193"/>
      <c r="L50" s="157"/>
    </row>
    <row r="51" spans="1:12" ht="25.5" customHeight="1" x14ac:dyDescent="0.2">
      <c r="A51" s="207" t="s">
        <v>84</v>
      </c>
      <c r="B51" s="210" t="e">
        <f>'Proposal Budget Worksheet'!#REF!</f>
        <v>#REF!</v>
      </c>
      <c r="C51" s="211"/>
      <c r="D51" s="212"/>
      <c r="E51" s="213"/>
      <c r="F51" s="214"/>
      <c r="G51" s="215" t="e">
        <f>'Proposal Budget Worksheet'!#REF!</f>
        <v>#REF!</v>
      </c>
      <c r="H51" s="183"/>
      <c r="I51" s="177"/>
      <c r="J51" s="221" t="e">
        <f t="shared" si="5"/>
        <v>#REF!</v>
      </c>
      <c r="K51" s="193"/>
      <c r="L51" s="157"/>
    </row>
    <row r="52" spans="1:12" s="1" customFormat="1" ht="25.5" customHeight="1" x14ac:dyDescent="0.25">
      <c r="A52" s="217" t="s">
        <v>85</v>
      </c>
      <c r="B52" s="218" t="e">
        <f>'Proposal Budget Worksheet'!#REF!</f>
        <v>#REF!</v>
      </c>
      <c r="C52" s="207"/>
      <c r="D52" s="203"/>
      <c r="E52" s="208"/>
      <c r="F52" s="209"/>
      <c r="G52" s="215" t="e">
        <f>'Proposal Budget Worksheet'!#REF!</f>
        <v>#REF!</v>
      </c>
      <c r="H52" s="185"/>
      <c r="I52" s="178"/>
      <c r="J52" s="222"/>
      <c r="K52" s="194"/>
      <c r="L52" s="237"/>
    </row>
    <row r="53" spans="1:12" ht="25.5" customHeight="1" x14ac:dyDescent="0.2">
      <c r="A53" s="207" t="s">
        <v>86</v>
      </c>
      <c r="B53" s="210" t="e">
        <f>'Proposal Budget Worksheet'!#REF!</f>
        <v>#REF!</v>
      </c>
      <c r="C53" s="211"/>
      <c r="D53" s="212"/>
      <c r="E53" s="213"/>
      <c r="F53" s="214"/>
      <c r="G53" s="215" t="e">
        <f>'Proposal Budget Worksheet'!#REF!</f>
        <v>#REF!</v>
      </c>
      <c r="H53" s="183"/>
      <c r="I53" s="177"/>
      <c r="J53" s="221" t="e">
        <f t="shared" si="5"/>
        <v>#REF!</v>
      </c>
      <c r="K53" s="193"/>
      <c r="L53" s="157"/>
    </row>
    <row r="54" spans="1:12" ht="25.5" customHeight="1" x14ac:dyDescent="0.2">
      <c r="A54" s="207" t="s">
        <v>87</v>
      </c>
      <c r="B54" s="210" t="e">
        <f>'Proposal Budget Worksheet'!#REF!</f>
        <v>#REF!</v>
      </c>
      <c r="C54" s="211"/>
      <c r="D54" s="212"/>
      <c r="E54" s="213"/>
      <c r="F54" s="214"/>
      <c r="G54" s="215" t="e">
        <f>'Proposal Budget Worksheet'!#REF!</f>
        <v>#REF!</v>
      </c>
      <c r="H54" s="183"/>
      <c r="I54" s="177"/>
      <c r="J54" s="221" t="e">
        <f t="shared" si="5"/>
        <v>#REF!</v>
      </c>
      <c r="K54" s="193"/>
      <c r="L54" s="157"/>
    </row>
    <row r="55" spans="1:12" ht="25.5" customHeight="1" x14ac:dyDescent="0.2">
      <c r="A55" s="207" t="s">
        <v>88</v>
      </c>
      <c r="B55" s="210" t="e">
        <f>'Proposal Budget Worksheet'!#REF!</f>
        <v>#REF!</v>
      </c>
      <c r="C55" s="211"/>
      <c r="D55" s="212"/>
      <c r="E55" s="213"/>
      <c r="F55" s="214"/>
      <c r="G55" s="215" t="e">
        <f>'Proposal Budget Worksheet'!#REF!</f>
        <v>#REF!</v>
      </c>
      <c r="H55" s="183"/>
      <c r="I55" s="177"/>
      <c r="J55" s="221" t="e">
        <f t="shared" si="5"/>
        <v>#REF!</v>
      </c>
      <c r="K55" s="193"/>
      <c r="L55" s="157"/>
    </row>
    <row r="56" spans="1:12" s="1" customFormat="1" ht="25.5" customHeight="1" x14ac:dyDescent="0.25">
      <c r="A56" s="206" t="s">
        <v>17</v>
      </c>
      <c r="B56" s="216" t="s">
        <v>89</v>
      </c>
      <c r="C56" s="207"/>
      <c r="D56" s="203"/>
      <c r="E56" s="208"/>
      <c r="F56" s="209"/>
      <c r="G56" s="205" t="e">
        <f>SUM(G57:G59)</f>
        <v>#REF!</v>
      </c>
      <c r="H56" s="47"/>
      <c r="I56" s="176">
        <f t="shared" ref="I56:K56" si="6">SUM(I57:I59)</f>
        <v>0</v>
      </c>
      <c r="J56" s="205" t="e">
        <f t="shared" si="6"/>
        <v>#REF!</v>
      </c>
      <c r="K56" s="179">
        <f t="shared" si="6"/>
        <v>0</v>
      </c>
      <c r="L56" s="223"/>
    </row>
    <row r="57" spans="1:12" ht="25.5" customHeight="1" x14ac:dyDescent="0.2">
      <c r="A57" s="207" t="s">
        <v>90</v>
      </c>
      <c r="B57" s="210" t="e">
        <f>'Proposal Budget Worksheet'!#REF!</f>
        <v>#REF!</v>
      </c>
      <c r="C57" s="211"/>
      <c r="D57" s="212"/>
      <c r="E57" s="213"/>
      <c r="F57" s="214"/>
      <c r="G57" s="215" t="e">
        <f>'Proposal Budget Worksheet'!#REF!</f>
        <v>#REF!</v>
      </c>
      <c r="H57" s="183"/>
      <c r="I57" s="177"/>
      <c r="J57" s="221" t="e">
        <f t="shared" si="5"/>
        <v>#REF!</v>
      </c>
      <c r="K57" s="193"/>
      <c r="L57" s="157"/>
    </row>
    <row r="58" spans="1:12" ht="25.5" customHeight="1" x14ac:dyDescent="0.2">
      <c r="A58" s="207" t="s">
        <v>91</v>
      </c>
      <c r="B58" s="210" t="e">
        <f>'Proposal Budget Worksheet'!#REF!</f>
        <v>#REF!</v>
      </c>
      <c r="C58" s="211"/>
      <c r="D58" s="212"/>
      <c r="E58" s="213"/>
      <c r="F58" s="214"/>
      <c r="G58" s="215" t="e">
        <f>'Proposal Budget Worksheet'!#REF!</f>
        <v>#REF!</v>
      </c>
      <c r="H58" s="183"/>
      <c r="I58" s="177"/>
      <c r="J58" s="221" t="e">
        <f t="shared" si="5"/>
        <v>#REF!</v>
      </c>
      <c r="K58" s="193"/>
      <c r="L58" s="157"/>
    </row>
    <row r="59" spans="1:12" ht="25.5" customHeight="1" x14ac:dyDescent="0.2">
      <c r="A59" s="207" t="s">
        <v>92</v>
      </c>
      <c r="B59" s="210" t="e">
        <f>'Proposal Budget Worksheet'!#REF!</f>
        <v>#REF!</v>
      </c>
      <c r="C59" s="211"/>
      <c r="D59" s="212"/>
      <c r="E59" s="213"/>
      <c r="F59" s="214"/>
      <c r="G59" s="215" t="e">
        <f>'Proposal Budget Worksheet'!#REF!</f>
        <v>#REF!</v>
      </c>
      <c r="H59" s="183"/>
      <c r="I59" s="177"/>
      <c r="J59" s="221" t="e">
        <f t="shared" si="5"/>
        <v>#REF!</v>
      </c>
      <c r="K59" s="193"/>
      <c r="L59" s="157"/>
    </row>
    <row r="60" spans="1:12" s="1" customFormat="1" ht="28.5" customHeight="1" x14ac:dyDescent="0.25">
      <c r="A60" s="207"/>
      <c r="B60" s="206" t="s">
        <v>18</v>
      </c>
      <c r="C60" s="207"/>
      <c r="D60" s="203"/>
      <c r="E60" s="208"/>
      <c r="F60" s="209"/>
      <c r="G60" s="205" t="e">
        <f>G13+G20+G31+G42+G47+G56</f>
        <v>#REF!</v>
      </c>
      <c r="H60" s="50">
        <f t="shared" ref="H60:K60" si="7">H13+H20+H31+H42+H47+H56</f>
        <v>0</v>
      </c>
      <c r="I60" s="176">
        <f t="shared" si="7"/>
        <v>87600</v>
      </c>
      <c r="J60" s="205" t="e">
        <f t="shared" si="7"/>
        <v>#REF!</v>
      </c>
      <c r="K60" s="179">
        <f t="shared" si="7"/>
        <v>23200</v>
      </c>
      <c r="L60" s="223"/>
    </row>
    <row r="61" spans="1:12" s="1" customFormat="1" ht="24" customHeight="1" x14ac:dyDescent="0.25">
      <c r="A61" s="201" t="s">
        <v>19</v>
      </c>
      <c r="B61" s="201" t="s">
        <v>20</v>
      </c>
      <c r="C61" s="207"/>
      <c r="D61" s="203"/>
      <c r="E61" s="204"/>
      <c r="F61" s="219"/>
      <c r="G61" s="205"/>
      <c r="H61" s="62"/>
      <c r="I61" s="176"/>
      <c r="J61" s="205"/>
      <c r="K61" s="179"/>
      <c r="L61" s="223"/>
    </row>
    <row r="62" spans="1:12" s="1" customFormat="1" ht="22.5" customHeight="1" x14ac:dyDescent="0.25">
      <c r="A62" s="207" t="s">
        <v>21</v>
      </c>
      <c r="B62" s="206" t="s">
        <v>93</v>
      </c>
      <c r="C62" s="207"/>
      <c r="D62" s="203"/>
      <c r="E62" s="208"/>
      <c r="F62" s="209"/>
      <c r="G62" s="205">
        <f>SUM(G63:G72)</f>
        <v>400</v>
      </c>
      <c r="H62" s="47"/>
      <c r="I62" s="176">
        <f t="shared" ref="I62:K62" si="8">SUM(I63:I72)</f>
        <v>2000</v>
      </c>
      <c r="J62" s="205">
        <f t="shared" si="8"/>
        <v>-1600</v>
      </c>
      <c r="K62" s="179">
        <f t="shared" si="8"/>
        <v>400</v>
      </c>
      <c r="L62" s="223"/>
    </row>
    <row r="63" spans="1:12" ht="22.5" customHeight="1" x14ac:dyDescent="0.2">
      <c r="A63" s="207" t="s">
        <v>94</v>
      </c>
      <c r="B63" s="210" t="str">
        <f>'Proposal Budget Worksheet'!B62</f>
        <v>E.g. Office Rent</v>
      </c>
      <c r="C63" s="211" t="s">
        <v>34</v>
      </c>
      <c r="D63" s="212">
        <v>12</v>
      </c>
      <c r="E63" s="213">
        <v>1</v>
      </c>
      <c r="F63" s="214">
        <v>200</v>
      </c>
      <c r="G63" s="215">
        <f>'Proposal Budget Worksheet'!F62</f>
        <v>200</v>
      </c>
      <c r="H63" s="183" t="s">
        <v>96</v>
      </c>
      <c r="I63" s="177">
        <v>2000</v>
      </c>
      <c r="J63" s="221">
        <f t="shared" ref="J63:J72" si="9">G63-I63</f>
        <v>-1800</v>
      </c>
      <c r="K63" s="193">
        <v>400</v>
      </c>
      <c r="L63" s="157"/>
    </row>
    <row r="64" spans="1:12" ht="22.5" customHeight="1" x14ac:dyDescent="0.2">
      <c r="A64" s="207" t="s">
        <v>97</v>
      </c>
      <c r="B64" s="210" t="str">
        <f>'Proposal Budget Worksheet'!B63</f>
        <v>E.g. Utilities</v>
      </c>
      <c r="C64" s="211"/>
      <c r="D64" s="212"/>
      <c r="E64" s="213"/>
      <c r="F64" s="214"/>
      <c r="G64" s="215">
        <f>'Proposal Budget Worksheet'!F63</f>
        <v>0</v>
      </c>
      <c r="H64" s="183"/>
      <c r="I64" s="177"/>
      <c r="J64" s="221">
        <f t="shared" si="9"/>
        <v>0</v>
      </c>
      <c r="K64" s="193"/>
      <c r="L64" s="157"/>
    </row>
    <row r="65" spans="1:12" ht="22.5" customHeight="1" x14ac:dyDescent="0.2">
      <c r="A65" s="207" t="s">
        <v>99</v>
      </c>
      <c r="B65" s="210" t="str">
        <f>'Proposal Budget Worksheet'!B64</f>
        <v>E.g. Repairs &amp; Maintenance</v>
      </c>
      <c r="C65" s="211"/>
      <c r="D65" s="212"/>
      <c r="E65" s="213"/>
      <c r="F65" s="214"/>
      <c r="G65" s="215">
        <f>'Proposal Budget Worksheet'!F64</f>
        <v>0</v>
      </c>
      <c r="H65" s="183"/>
      <c r="I65" s="177"/>
      <c r="J65" s="221">
        <f t="shared" si="9"/>
        <v>0</v>
      </c>
      <c r="K65" s="193"/>
      <c r="L65" s="157"/>
    </row>
    <row r="66" spans="1:12" ht="22.5" customHeight="1" x14ac:dyDescent="0.2">
      <c r="A66" s="207" t="s">
        <v>101</v>
      </c>
      <c r="B66" s="210" t="str">
        <f>'Proposal Budget Worksheet'!B65</f>
        <v>E.g. Office Supplies</v>
      </c>
      <c r="C66" s="211"/>
      <c r="D66" s="212"/>
      <c r="E66" s="213"/>
      <c r="F66" s="214"/>
      <c r="G66" s="215">
        <f>'Proposal Budget Worksheet'!F65</f>
        <v>0</v>
      </c>
      <c r="H66" s="183"/>
      <c r="I66" s="177"/>
      <c r="J66" s="221">
        <f t="shared" si="9"/>
        <v>0</v>
      </c>
      <c r="K66" s="193"/>
      <c r="L66" s="157"/>
    </row>
    <row r="67" spans="1:12" ht="22.5" customHeight="1" x14ac:dyDescent="0.2">
      <c r="A67" s="207" t="s">
        <v>103</v>
      </c>
      <c r="B67" s="210" t="e">
        <f>'Proposal Budget Worksheet'!#REF!</f>
        <v>#REF!</v>
      </c>
      <c r="C67" s="211"/>
      <c r="D67" s="212"/>
      <c r="E67" s="213"/>
      <c r="F67" s="214"/>
      <c r="G67" s="215">
        <v>0</v>
      </c>
      <c r="H67" s="183"/>
      <c r="I67" s="177"/>
      <c r="J67" s="221">
        <f t="shared" si="9"/>
        <v>0</v>
      </c>
      <c r="K67" s="193"/>
      <c r="L67" s="157"/>
    </row>
    <row r="68" spans="1:12" ht="22.5" customHeight="1" x14ac:dyDescent="0.2">
      <c r="A68" s="207" t="s">
        <v>104</v>
      </c>
      <c r="B68" s="210" t="str">
        <f>'Proposal Budget Worksheet'!B66</f>
        <v>E.g. Communication Costs</v>
      </c>
      <c r="C68" s="211"/>
      <c r="D68" s="212"/>
      <c r="E68" s="213"/>
      <c r="F68" s="214"/>
      <c r="G68" s="215">
        <f>'Proposal Budget Worksheet'!F66</f>
        <v>0</v>
      </c>
      <c r="H68" s="183"/>
      <c r="I68" s="177"/>
      <c r="J68" s="221">
        <f t="shared" si="9"/>
        <v>0</v>
      </c>
      <c r="K68" s="193"/>
      <c r="L68" s="157"/>
    </row>
    <row r="69" spans="1:12" ht="22.5" customHeight="1" x14ac:dyDescent="0.2">
      <c r="A69" s="207" t="s">
        <v>106</v>
      </c>
      <c r="B69" s="210" t="str">
        <f>'Proposal Budget Worksheet'!B67</f>
        <v>E.g. Bank charges</v>
      </c>
      <c r="C69" s="211"/>
      <c r="D69" s="212"/>
      <c r="E69" s="213"/>
      <c r="F69" s="214"/>
      <c r="G69" s="215">
        <f>'Proposal Budget Worksheet'!F67</f>
        <v>0</v>
      </c>
      <c r="H69" s="183"/>
      <c r="I69" s="177"/>
      <c r="J69" s="221">
        <f t="shared" si="9"/>
        <v>0</v>
      </c>
      <c r="K69" s="193"/>
      <c r="L69" s="157"/>
    </row>
    <row r="70" spans="1:12" ht="22.5" customHeight="1" x14ac:dyDescent="0.2">
      <c r="A70" s="207" t="s">
        <v>107</v>
      </c>
      <c r="B70" s="210">
        <f>'Proposal Budget Worksheet'!B68</f>
        <v>0</v>
      </c>
      <c r="C70" s="211"/>
      <c r="D70" s="212"/>
      <c r="E70" s="213"/>
      <c r="F70" s="214"/>
      <c r="G70" s="215">
        <f>'Proposal Budget Worksheet'!F68</f>
        <v>0</v>
      </c>
      <c r="H70" s="183"/>
      <c r="I70" s="177"/>
      <c r="J70" s="221">
        <f t="shared" si="9"/>
        <v>0</v>
      </c>
      <c r="K70" s="193"/>
      <c r="L70" s="157"/>
    </row>
    <row r="71" spans="1:12" ht="22.5" customHeight="1" x14ac:dyDescent="0.2">
      <c r="A71" s="207" t="s">
        <v>108</v>
      </c>
      <c r="B71" s="210">
        <f>'Proposal Budget Worksheet'!B69</f>
        <v>0</v>
      </c>
      <c r="C71" s="211"/>
      <c r="D71" s="212"/>
      <c r="E71" s="213"/>
      <c r="F71" s="214"/>
      <c r="G71" s="215">
        <f>'Proposal Budget Worksheet'!F69</f>
        <v>0</v>
      </c>
      <c r="H71" s="183"/>
      <c r="I71" s="177"/>
      <c r="J71" s="221">
        <f t="shared" si="9"/>
        <v>0</v>
      </c>
      <c r="K71" s="193"/>
      <c r="L71" s="157"/>
    </row>
    <row r="72" spans="1:12" ht="22.5" customHeight="1" x14ac:dyDescent="0.2">
      <c r="A72" s="207" t="s">
        <v>109</v>
      </c>
      <c r="B72" s="210" t="str">
        <f>'Proposal Budget Worksheet'!B70</f>
        <v>Sub-Total</v>
      </c>
      <c r="C72" s="211"/>
      <c r="D72" s="212"/>
      <c r="E72" s="213"/>
      <c r="F72" s="214"/>
      <c r="G72" s="215">
        <f>'Proposal Budget Worksheet'!F70</f>
        <v>200</v>
      </c>
      <c r="H72" s="183"/>
      <c r="I72" s="177"/>
      <c r="J72" s="221">
        <f t="shared" si="9"/>
        <v>200</v>
      </c>
      <c r="K72" s="193"/>
      <c r="L72" s="157"/>
    </row>
    <row r="73" spans="1:12" s="1" customFormat="1" ht="27.75" customHeight="1" x14ac:dyDescent="0.25">
      <c r="A73" s="207"/>
      <c r="B73" s="206" t="s">
        <v>110</v>
      </c>
      <c r="C73" s="207"/>
      <c r="D73" s="203"/>
      <c r="E73" s="208"/>
      <c r="F73" s="209"/>
      <c r="G73" s="205">
        <f>G62</f>
        <v>400</v>
      </c>
      <c r="H73" s="170">
        <f>SUM(SubA)</f>
        <v>400</v>
      </c>
      <c r="I73" s="176">
        <f t="shared" ref="I73:K73" si="10">I62</f>
        <v>2000</v>
      </c>
      <c r="J73" s="205">
        <f t="shared" si="10"/>
        <v>-1600</v>
      </c>
      <c r="K73" s="179">
        <f t="shared" si="10"/>
        <v>400</v>
      </c>
      <c r="L73" s="223"/>
    </row>
    <row r="74" spans="1:12" s="1" customFormat="1" ht="31.5" customHeight="1" x14ac:dyDescent="0.25">
      <c r="A74" s="207"/>
      <c r="B74" s="206" t="s">
        <v>23</v>
      </c>
      <c r="C74" s="207"/>
      <c r="D74" s="203"/>
      <c r="E74" s="208"/>
      <c r="F74" s="209"/>
      <c r="G74" s="205" t="e">
        <f>G73+G60</f>
        <v>#REF!</v>
      </c>
      <c r="H74" s="63"/>
      <c r="I74" s="179">
        <f t="shared" ref="I74:K74" si="11">I73+I60</f>
        <v>89600</v>
      </c>
      <c r="J74" s="223" t="e">
        <f t="shared" si="11"/>
        <v>#REF!</v>
      </c>
      <c r="K74" s="179">
        <f t="shared" si="11"/>
        <v>23600</v>
      </c>
      <c r="L74" s="223"/>
    </row>
    <row r="75" spans="1:12" s="1" customFormat="1" ht="15" customHeight="1" x14ac:dyDescent="0.2">
      <c r="E75" s="2"/>
      <c r="F75" s="51"/>
      <c r="G75" s="168"/>
      <c r="H75" s="42"/>
      <c r="K75" s="191"/>
    </row>
    <row r="76" spans="1:12" s="1" customFormat="1" ht="21.75" x14ac:dyDescent="0.2">
      <c r="A76" s="447"/>
      <c r="B76" s="447"/>
      <c r="C76" s="447"/>
      <c r="D76" s="447"/>
      <c r="E76" s="447"/>
      <c r="F76" s="447"/>
      <c r="G76" s="447"/>
      <c r="H76" s="447"/>
      <c r="I76" s="447"/>
      <c r="J76" s="447"/>
      <c r="K76" s="447"/>
    </row>
    <row r="77" spans="1:12" x14ac:dyDescent="0.2">
      <c r="C77" s="29"/>
      <c r="D77" s="30"/>
      <c r="E77" s="26"/>
      <c r="F77" s="31"/>
    </row>
    <row r="78" spans="1:12" s="1" customFormat="1" ht="19.5" customHeight="1" x14ac:dyDescent="0.25">
      <c r="A78" s="190"/>
      <c r="B78" s="190"/>
      <c r="C78" s="158"/>
      <c r="D78" s="159"/>
      <c r="E78" s="159"/>
      <c r="F78" s="42"/>
      <c r="G78" s="168"/>
      <c r="K78" s="191"/>
    </row>
    <row r="79" spans="1:12" ht="36" x14ac:dyDescent="0.25">
      <c r="A79" s="234" t="s">
        <v>111</v>
      </c>
      <c r="B79" s="249" t="e">
        <f>G74</f>
        <v>#REF!</v>
      </c>
      <c r="C79" s="187">
        <f>C8</f>
        <v>0</v>
      </c>
      <c r="D79" s="160"/>
      <c r="E79" s="160"/>
      <c r="F79" s="26"/>
      <c r="H79" s="25"/>
    </row>
    <row r="80" spans="1:12" ht="39" customHeight="1" x14ac:dyDescent="0.25">
      <c r="A80" s="235" t="s">
        <v>146</v>
      </c>
      <c r="B80" s="250">
        <f>I74</f>
        <v>89600</v>
      </c>
      <c r="C80" s="188"/>
      <c r="D80" s="160"/>
      <c r="E80" s="160"/>
      <c r="F80" s="26"/>
      <c r="H80" s="25"/>
    </row>
    <row r="81" spans="1:11" ht="36.75" customHeight="1" x14ac:dyDescent="0.25">
      <c r="A81" s="236" t="s">
        <v>147</v>
      </c>
      <c r="B81" s="251" t="e">
        <f>B79-B80</f>
        <v>#REF!</v>
      </c>
      <c r="C81" s="189"/>
      <c r="D81" s="160"/>
      <c r="E81" s="160"/>
      <c r="F81" s="26"/>
      <c r="H81" s="28"/>
    </row>
    <row r="82" spans="1:11" ht="36" customHeight="1" x14ac:dyDescent="0.25">
      <c r="A82" s="236" t="s">
        <v>148</v>
      </c>
      <c r="B82" s="252">
        <f>K74</f>
        <v>23600</v>
      </c>
      <c r="C82" s="186"/>
      <c r="D82" s="160"/>
      <c r="E82" s="160"/>
      <c r="F82" s="26"/>
      <c r="H82" s="28"/>
    </row>
    <row r="83" spans="1:11" s="32" customFormat="1" ht="24" customHeight="1" x14ac:dyDescent="0.25">
      <c r="A83" s="54"/>
      <c r="F83" s="33"/>
      <c r="G83" s="171"/>
      <c r="H83" s="34"/>
      <c r="K83" s="196"/>
    </row>
    <row r="84" spans="1:11" ht="16.5" thickBot="1" x14ac:dyDescent="0.3">
      <c r="A84" s="55"/>
      <c r="B84" s="35"/>
      <c r="C84" s="160"/>
      <c r="D84" s="26"/>
      <c r="E84" s="36"/>
      <c r="F84" s="37"/>
      <c r="G84" s="172"/>
      <c r="H84" s="28"/>
    </row>
    <row r="85" spans="1:11" s="1" customFormat="1" ht="18" x14ac:dyDescent="0.25">
      <c r="A85" s="161" t="s">
        <v>112</v>
      </c>
      <c r="B85" s="161"/>
      <c r="D85" s="56"/>
      <c r="E85" s="159"/>
      <c r="F85" s="56"/>
      <c r="G85" s="172"/>
      <c r="H85" s="48"/>
      <c r="K85" s="191"/>
    </row>
    <row r="86" spans="1:11" s="1" customFormat="1" ht="29.25" customHeight="1" x14ac:dyDescent="0.2">
      <c r="A86" s="162"/>
      <c r="B86" s="253" t="s">
        <v>113</v>
      </c>
      <c r="C86" s="442" t="s">
        <v>114</v>
      </c>
      <c r="D86" s="442"/>
      <c r="E86" s="163" t="s">
        <v>115</v>
      </c>
      <c r="F86" s="164"/>
      <c r="G86" s="173"/>
      <c r="K86" s="191"/>
    </row>
    <row r="87" spans="1:11" ht="30" customHeight="1" x14ac:dyDescent="0.2">
      <c r="A87" s="165"/>
      <c r="B87" s="166"/>
      <c r="C87" s="443"/>
      <c r="D87" s="443"/>
      <c r="E87" s="166"/>
      <c r="F87" s="167"/>
      <c r="G87" s="174"/>
      <c r="H87" s="36"/>
    </row>
    <row r="88" spans="1:11" ht="33" customHeight="1" x14ac:dyDescent="0.2">
      <c r="A88" s="165"/>
      <c r="B88" s="166"/>
      <c r="C88" s="443"/>
      <c r="D88" s="443"/>
      <c r="E88" s="166"/>
      <c r="F88" s="167"/>
      <c r="G88" s="174"/>
      <c r="H88" s="36"/>
    </row>
    <row r="89" spans="1:11" x14ac:dyDescent="0.2">
      <c r="F89" s="37"/>
      <c r="G89" s="172"/>
      <c r="H89" s="25"/>
    </row>
    <row r="90" spans="1:11" ht="36" customHeight="1" x14ac:dyDescent="0.2">
      <c r="F90" s="37"/>
      <c r="G90" s="172"/>
      <c r="H90" s="25"/>
    </row>
    <row r="91" spans="1:11" ht="60.75" customHeight="1" x14ac:dyDescent="0.2">
      <c r="F91" s="37"/>
      <c r="G91" s="172"/>
      <c r="H91" s="25"/>
    </row>
    <row r="92" spans="1:11" x14ac:dyDescent="0.2">
      <c r="E92" s="25"/>
      <c r="F92" s="37"/>
      <c r="G92" s="172"/>
      <c r="H92" s="25"/>
    </row>
    <row r="93" spans="1:11" x14ac:dyDescent="0.2">
      <c r="E93" s="25"/>
      <c r="F93" s="37"/>
      <c r="G93" s="172"/>
      <c r="H93" s="25"/>
    </row>
    <row r="94" spans="1:11" x14ac:dyDescent="0.2">
      <c r="A94" s="55"/>
      <c r="B94" s="35"/>
      <c r="C94" s="38"/>
      <c r="D94" s="39"/>
      <c r="E94" s="37"/>
      <c r="F94" s="37"/>
      <c r="G94" s="172"/>
      <c r="H94" s="25"/>
    </row>
    <row r="95" spans="1:11" x14ac:dyDescent="0.2">
      <c r="A95" s="55"/>
      <c r="B95" s="35"/>
      <c r="C95" s="38"/>
      <c r="D95" s="39"/>
      <c r="E95" s="37"/>
      <c r="F95" s="37"/>
      <c r="G95" s="172"/>
      <c r="H95" s="25"/>
    </row>
    <row r="96" spans="1:11" x14ac:dyDescent="0.2">
      <c r="A96" s="55"/>
      <c r="B96" s="35"/>
      <c r="C96" s="38"/>
      <c r="D96" s="39"/>
      <c r="E96" s="37"/>
      <c r="F96" s="37"/>
      <c r="G96" s="172"/>
      <c r="H96" s="25"/>
    </row>
    <row r="97" spans="1:8" x14ac:dyDescent="0.2">
      <c r="A97" s="55"/>
      <c r="B97" s="35"/>
      <c r="C97" s="38"/>
      <c r="D97" s="39"/>
      <c r="E97" s="37"/>
      <c r="F97" s="37"/>
      <c r="G97" s="172"/>
      <c r="H97" s="25"/>
    </row>
    <row r="98" spans="1:8" x14ac:dyDescent="0.2">
      <c r="A98" s="55"/>
      <c r="B98" s="35"/>
      <c r="C98" s="38"/>
      <c r="D98" s="39"/>
      <c r="E98" s="37"/>
      <c r="F98" s="37"/>
      <c r="G98" s="172"/>
      <c r="H98" s="25"/>
    </row>
    <row r="99" spans="1:8" x14ac:dyDescent="0.2">
      <c r="A99" s="55"/>
      <c r="B99" s="35"/>
      <c r="C99" s="38"/>
      <c r="D99" s="39"/>
      <c r="E99" s="37"/>
      <c r="F99" s="37"/>
      <c r="G99" s="172"/>
      <c r="H99" s="25"/>
    </row>
    <row r="100" spans="1:8" x14ac:dyDescent="0.2">
      <c r="A100" s="55"/>
      <c r="B100" s="35"/>
      <c r="C100" s="38"/>
      <c r="D100" s="39"/>
      <c r="E100" s="37"/>
      <c r="F100" s="37"/>
      <c r="G100" s="172"/>
      <c r="H100" s="25"/>
    </row>
    <row r="101" spans="1:8" x14ac:dyDescent="0.2">
      <c r="C101" s="29"/>
      <c r="D101" s="30"/>
      <c r="E101" s="26"/>
      <c r="F101" s="26"/>
      <c r="H101" s="25"/>
    </row>
    <row r="102" spans="1:8" x14ac:dyDescent="0.2">
      <c r="C102" s="29"/>
      <c r="D102" s="30"/>
      <c r="E102" s="26"/>
      <c r="F102" s="26"/>
      <c r="H102" s="25"/>
    </row>
    <row r="103" spans="1:8" x14ac:dyDescent="0.2">
      <c r="C103" s="29"/>
      <c r="D103" s="30"/>
      <c r="E103" s="26"/>
      <c r="F103" s="26"/>
      <c r="H103" s="25"/>
    </row>
    <row r="104" spans="1:8" x14ac:dyDescent="0.2">
      <c r="C104" s="29"/>
      <c r="D104" s="30"/>
      <c r="E104" s="26"/>
      <c r="F104" s="26"/>
      <c r="H104" s="25"/>
    </row>
    <row r="105" spans="1:8" x14ac:dyDescent="0.2">
      <c r="C105" s="29"/>
      <c r="D105" s="30"/>
      <c r="E105" s="26"/>
      <c r="F105" s="26"/>
      <c r="H105" s="25"/>
    </row>
    <row r="106" spans="1:8" x14ac:dyDescent="0.2">
      <c r="C106" s="29"/>
      <c r="D106" s="30"/>
      <c r="E106" s="26"/>
      <c r="F106" s="26"/>
      <c r="H106" s="25"/>
    </row>
    <row r="107" spans="1:8" x14ac:dyDescent="0.2">
      <c r="C107" s="29"/>
      <c r="D107" s="30"/>
      <c r="E107" s="26"/>
      <c r="F107" s="26"/>
      <c r="H107" s="25"/>
    </row>
    <row r="108" spans="1:8" x14ac:dyDescent="0.2">
      <c r="C108" s="29"/>
      <c r="D108" s="30"/>
      <c r="E108" s="26"/>
      <c r="F108" s="26"/>
      <c r="H108" s="25"/>
    </row>
    <row r="109" spans="1:8" x14ac:dyDescent="0.2">
      <c r="C109" s="29"/>
      <c r="D109" s="30"/>
      <c r="E109" s="26"/>
      <c r="F109" s="26"/>
      <c r="H109" s="25"/>
    </row>
    <row r="110" spans="1:8" x14ac:dyDescent="0.2">
      <c r="C110" s="29"/>
      <c r="D110" s="30"/>
      <c r="E110" s="26"/>
      <c r="F110" s="26"/>
      <c r="H110" s="25"/>
    </row>
    <row r="111" spans="1:8" x14ac:dyDescent="0.2">
      <c r="C111" s="29"/>
      <c r="D111" s="30"/>
      <c r="E111" s="26"/>
      <c r="F111" s="26"/>
      <c r="H111" s="25"/>
    </row>
    <row r="112" spans="1:8" x14ac:dyDescent="0.2">
      <c r="C112" s="29"/>
      <c r="D112" s="30"/>
      <c r="E112" s="26"/>
      <c r="F112" s="26"/>
      <c r="H112" s="25"/>
    </row>
    <row r="113" spans="3:8" x14ac:dyDescent="0.2">
      <c r="C113" s="29"/>
      <c r="D113" s="30"/>
      <c r="E113" s="26"/>
      <c r="F113" s="26"/>
      <c r="H113" s="25"/>
    </row>
    <row r="114" spans="3:8" x14ac:dyDescent="0.2">
      <c r="C114" s="29"/>
      <c r="D114" s="30"/>
      <c r="E114" s="26"/>
      <c r="F114" s="26"/>
      <c r="H114" s="25"/>
    </row>
    <row r="115" spans="3:8" x14ac:dyDescent="0.2">
      <c r="C115" s="29"/>
      <c r="D115" s="30"/>
      <c r="E115" s="26"/>
      <c r="F115" s="26"/>
      <c r="H115" s="25"/>
    </row>
    <row r="116" spans="3:8" x14ac:dyDescent="0.2">
      <c r="C116" s="29"/>
      <c r="D116" s="30"/>
      <c r="E116" s="26"/>
      <c r="F116" s="26"/>
      <c r="H116" s="25"/>
    </row>
    <row r="117" spans="3:8" x14ac:dyDescent="0.2">
      <c r="C117" s="29"/>
      <c r="D117" s="30"/>
      <c r="E117" s="26"/>
      <c r="F117" s="26"/>
      <c r="H117" s="25"/>
    </row>
    <row r="118" spans="3:8" x14ac:dyDescent="0.2">
      <c r="C118" s="29"/>
      <c r="D118" s="30"/>
      <c r="E118" s="26"/>
      <c r="F118" s="26"/>
      <c r="H118" s="25"/>
    </row>
    <row r="119" spans="3:8" x14ac:dyDescent="0.2">
      <c r="C119" s="29"/>
      <c r="D119" s="30"/>
      <c r="E119" s="26"/>
      <c r="F119" s="26"/>
      <c r="H119" s="25"/>
    </row>
    <row r="120" spans="3:8" x14ac:dyDescent="0.2">
      <c r="C120" s="29"/>
      <c r="D120" s="30"/>
      <c r="E120" s="26"/>
      <c r="F120" s="26"/>
      <c r="H120" s="25"/>
    </row>
    <row r="121" spans="3:8" x14ac:dyDescent="0.2">
      <c r="C121" s="29"/>
      <c r="D121" s="30"/>
      <c r="E121" s="26"/>
      <c r="F121" s="26"/>
      <c r="H121" s="25"/>
    </row>
    <row r="122" spans="3:8" x14ac:dyDescent="0.2">
      <c r="C122" s="29"/>
      <c r="D122" s="30"/>
      <c r="E122" s="26"/>
      <c r="F122" s="26"/>
      <c r="H122" s="25"/>
    </row>
    <row r="123" spans="3:8" x14ac:dyDescent="0.2">
      <c r="C123" s="29"/>
      <c r="D123" s="30"/>
      <c r="E123" s="26"/>
      <c r="F123" s="26"/>
      <c r="H123" s="25"/>
    </row>
    <row r="124" spans="3:8" x14ac:dyDescent="0.2">
      <c r="C124" s="29"/>
      <c r="D124" s="30"/>
      <c r="E124" s="26"/>
      <c r="F124" s="26"/>
      <c r="H124" s="25"/>
    </row>
    <row r="125" spans="3:8" x14ac:dyDescent="0.2">
      <c r="C125" s="29"/>
      <c r="D125" s="30"/>
      <c r="E125" s="26"/>
      <c r="F125" s="26"/>
      <c r="H125" s="25"/>
    </row>
    <row r="126" spans="3:8" x14ac:dyDescent="0.2">
      <c r="C126" s="29"/>
      <c r="D126" s="30"/>
      <c r="E126" s="26"/>
      <c r="F126" s="26"/>
      <c r="H126" s="25"/>
    </row>
    <row r="127" spans="3:8" x14ac:dyDescent="0.2">
      <c r="C127" s="29"/>
      <c r="D127" s="30"/>
      <c r="E127" s="26"/>
      <c r="F127" s="26"/>
      <c r="H127" s="25"/>
    </row>
    <row r="128" spans="3:8" x14ac:dyDescent="0.2">
      <c r="C128" s="29"/>
      <c r="D128" s="30"/>
      <c r="E128" s="26"/>
      <c r="F128" s="26"/>
      <c r="H128" s="25"/>
    </row>
    <row r="129" spans="3:8" x14ac:dyDescent="0.2">
      <c r="C129" s="29"/>
      <c r="D129" s="30"/>
      <c r="E129" s="26"/>
      <c r="F129" s="26"/>
      <c r="H129" s="25"/>
    </row>
    <row r="130" spans="3:8" x14ac:dyDescent="0.2">
      <c r="C130" s="29"/>
      <c r="D130" s="30"/>
      <c r="E130" s="26"/>
      <c r="F130" s="26"/>
      <c r="H130" s="25"/>
    </row>
    <row r="131" spans="3:8" x14ac:dyDescent="0.2">
      <c r="C131" s="29"/>
      <c r="D131" s="30"/>
      <c r="E131" s="26"/>
      <c r="F131" s="26"/>
      <c r="H131" s="25"/>
    </row>
    <row r="132" spans="3:8" x14ac:dyDescent="0.2">
      <c r="C132" s="29"/>
      <c r="D132" s="30"/>
      <c r="E132" s="26"/>
      <c r="F132" s="26"/>
      <c r="H132" s="25"/>
    </row>
    <row r="133" spans="3:8" x14ac:dyDescent="0.2">
      <c r="C133" s="29"/>
      <c r="D133" s="30"/>
      <c r="E133" s="26"/>
      <c r="F133" s="26"/>
      <c r="H133" s="25"/>
    </row>
    <row r="134" spans="3:8" x14ac:dyDescent="0.2">
      <c r="C134" s="29"/>
      <c r="D134" s="30"/>
      <c r="E134" s="26"/>
      <c r="F134" s="26"/>
      <c r="H134" s="25"/>
    </row>
    <row r="135" spans="3:8" x14ac:dyDescent="0.2">
      <c r="C135" s="29"/>
      <c r="D135" s="30"/>
      <c r="E135" s="26"/>
      <c r="F135" s="26"/>
      <c r="H135" s="25"/>
    </row>
    <row r="136" spans="3:8" x14ac:dyDescent="0.2">
      <c r="C136" s="29"/>
      <c r="D136" s="30"/>
      <c r="E136" s="26"/>
      <c r="F136" s="26"/>
      <c r="H136" s="25"/>
    </row>
    <row r="137" spans="3:8" x14ac:dyDescent="0.2">
      <c r="C137" s="29"/>
      <c r="D137" s="30"/>
      <c r="E137" s="26"/>
      <c r="F137" s="26"/>
      <c r="H137" s="25"/>
    </row>
    <row r="138" spans="3:8" x14ac:dyDescent="0.2">
      <c r="C138" s="29"/>
      <c r="D138" s="30"/>
      <c r="E138" s="26"/>
      <c r="F138" s="26"/>
      <c r="H138" s="25"/>
    </row>
    <row r="139" spans="3:8" x14ac:dyDescent="0.2">
      <c r="C139" s="29"/>
      <c r="D139" s="30"/>
      <c r="E139" s="26"/>
      <c r="F139" s="26"/>
      <c r="H139" s="25"/>
    </row>
    <row r="140" spans="3:8" x14ac:dyDescent="0.2">
      <c r="C140" s="29"/>
      <c r="D140" s="30"/>
      <c r="E140" s="26"/>
      <c r="F140" s="26"/>
      <c r="H140" s="25"/>
    </row>
    <row r="141" spans="3:8" x14ac:dyDescent="0.2">
      <c r="C141" s="29"/>
      <c r="D141" s="30"/>
      <c r="E141" s="26"/>
      <c r="F141" s="26"/>
      <c r="H141" s="25"/>
    </row>
    <row r="142" spans="3:8" x14ac:dyDescent="0.2">
      <c r="C142" s="29"/>
      <c r="D142" s="30"/>
      <c r="E142" s="26"/>
      <c r="F142" s="26"/>
      <c r="H142" s="25"/>
    </row>
    <row r="143" spans="3:8" x14ac:dyDescent="0.2">
      <c r="C143" s="29"/>
      <c r="D143" s="30"/>
      <c r="E143" s="26"/>
      <c r="F143" s="26"/>
      <c r="H143" s="25"/>
    </row>
    <row r="144" spans="3:8" x14ac:dyDescent="0.2">
      <c r="C144" s="29"/>
      <c r="D144" s="30"/>
      <c r="E144" s="26"/>
      <c r="F144" s="26"/>
      <c r="H144" s="25"/>
    </row>
    <row r="145" spans="3:8" x14ac:dyDescent="0.2">
      <c r="C145" s="29"/>
      <c r="D145" s="30"/>
      <c r="E145" s="26"/>
      <c r="F145" s="26"/>
      <c r="H145" s="25"/>
    </row>
    <row r="146" spans="3:8" x14ac:dyDescent="0.2">
      <c r="C146" s="29"/>
      <c r="D146" s="30"/>
      <c r="E146" s="26"/>
      <c r="F146" s="26"/>
      <c r="H146" s="25"/>
    </row>
    <row r="147" spans="3:8" x14ac:dyDescent="0.2">
      <c r="C147" s="29"/>
      <c r="D147" s="30"/>
      <c r="E147" s="26"/>
      <c r="F147" s="26"/>
      <c r="H147" s="25"/>
    </row>
    <row r="148" spans="3:8" x14ac:dyDescent="0.2">
      <c r="C148" s="29"/>
      <c r="D148" s="30"/>
      <c r="E148" s="26"/>
      <c r="F148" s="26"/>
      <c r="H148" s="25"/>
    </row>
  </sheetData>
  <protectedRanges>
    <protectedRange sqref="C80:C82 D46 F13 D42:E45 F42 F46 C3:E8 H45:H46 H40:H41 C40:F41 C42:C46 H64:H72 F18:F31 H13:H30 H43 H48:H59 H61:H62 G14:G19 B13:E31 G21:G30 G32:G41 B32:B46 G43:G46 G48:G55 B47:F62 G57:G59 B63:B72 G63:G72 H74" name="Range1"/>
    <protectedRange sqref="F14:F17" name="Range1_1"/>
    <protectedRange sqref="H32:H35 C32:E35" name="Range1_2"/>
    <protectedRange sqref="F43:F45" name="Range1_3"/>
    <protectedRange sqref="H44" name="Range1_5"/>
    <protectedRange sqref="H87:H88 A87:F88" name="Range1_8"/>
    <protectedRange sqref="C63:F72" name="Range1_13"/>
    <protectedRange sqref="H63" name="Range1_14"/>
  </protectedRanges>
  <mergeCells count="18">
    <mergeCell ref="B1:K1"/>
    <mergeCell ref="C6:E6"/>
    <mergeCell ref="G6:K6"/>
    <mergeCell ref="C7:E7"/>
    <mergeCell ref="G7:K7"/>
    <mergeCell ref="C3:E3"/>
    <mergeCell ref="G3:K3"/>
    <mergeCell ref="C4:E4"/>
    <mergeCell ref="G4:K4"/>
    <mergeCell ref="C5:E5"/>
    <mergeCell ref="G5:K5"/>
    <mergeCell ref="C86:D86"/>
    <mergeCell ref="C87:D87"/>
    <mergeCell ref="C88:D88"/>
    <mergeCell ref="C8:E8"/>
    <mergeCell ref="G8:K8"/>
    <mergeCell ref="A76:K76"/>
    <mergeCell ref="A10:K10"/>
  </mergeCells>
  <pageMargins left="0.25" right="0.25" top="0" bottom="0" header="0.25" footer="0"/>
  <pageSetup paperSize="9" scale="3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4"/>
  <sheetViews>
    <sheetView showOutlineSymbols="0" zoomScale="80" zoomScaleNormal="80" zoomScaleSheetLayoutView="100" zoomScalePageLayoutView="50" workbookViewId="0">
      <pane ySplit="14" topLeftCell="A15" activePane="bottomLeft" state="frozen"/>
      <selection pane="bottomLeft" activeCell="A13" sqref="A13"/>
    </sheetView>
  </sheetViews>
  <sheetFormatPr defaultColWidth="11.140625" defaultRowHeight="15" x14ac:dyDescent="0.2"/>
  <cols>
    <col min="1" max="1" width="11.140625" style="1" customWidth="1"/>
    <col min="2" max="2" width="46.7109375" style="1" bestFit="1" customWidth="1"/>
    <col min="3" max="3" width="54.85546875" style="1" customWidth="1"/>
    <col min="4" max="4" width="36.7109375" style="1" customWidth="1"/>
    <col min="5" max="16384" width="11.140625" style="1"/>
  </cols>
  <sheetData>
    <row r="1" spans="1:5" ht="21.75" customHeight="1" x14ac:dyDescent="0.2">
      <c r="B1" s="10"/>
    </row>
    <row r="2" spans="1:5" ht="42.75" customHeight="1" x14ac:dyDescent="0.2">
      <c r="A2" s="10"/>
      <c r="B2" s="10"/>
    </row>
    <row r="3" spans="1:5" ht="21.75" customHeight="1" x14ac:dyDescent="0.2">
      <c r="A3" s="457" t="s">
        <v>149</v>
      </c>
      <c r="B3" s="457"/>
      <c r="C3" s="457"/>
      <c r="D3" s="457"/>
    </row>
    <row r="4" spans="1:5" ht="21.75" customHeight="1" x14ac:dyDescent="0.2">
      <c r="A4" s="457"/>
      <c r="B4" s="457"/>
      <c r="C4" s="457"/>
      <c r="D4" s="457"/>
    </row>
    <row r="5" spans="1:5" ht="20.25" customHeight="1" thickBot="1" x14ac:dyDescent="0.3">
      <c r="A5" s="238" t="s">
        <v>0</v>
      </c>
      <c r="B5" s="5"/>
      <c r="C5" s="5"/>
    </row>
    <row r="6" spans="1:5" ht="17.45" customHeight="1" x14ac:dyDescent="0.25">
      <c r="A6" s="464" t="s">
        <v>1</v>
      </c>
      <c r="B6" s="465"/>
      <c r="C6" s="458" t="str">
        <f>'Proposal Budget Worksheet'!C5:D5</f>
        <v>Fill in Info here</v>
      </c>
      <c r="D6" s="459"/>
    </row>
    <row r="7" spans="1:5" ht="17.45" customHeight="1" x14ac:dyDescent="0.25">
      <c r="A7" s="466" t="s">
        <v>2</v>
      </c>
      <c r="B7" s="467"/>
      <c r="C7" s="460" t="str">
        <f>'Proposal Budget Worksheet'!C6:D6</f>
        <v>Fill in Info here</v>
      </c>
      <c r="D7" s="461"/>
    </row>
    <row r="8" spans="1:5" ht="17.45" customHeight="1" x14ac:dyDescent="0.25">
      <c r="A8" s="468" t="s">
        <v>3</v>
      </c>
      <c r="B8" s="469"/>
      <c r="C8" s="460" t="str">
        <f>'Proposal Budget Worksheet'!C7:D7</f>
        <v>Fill in Info here</v>
      </c>
      <c r="D8" s="461"/>
    </row>
    <row r="9" spans="1:5" ht="17.45" customHeight="1" x14ac:dyDescent="0.25">
      <c r="A9" s="470" t="s">
        <v>4</v>
      </c>
      <c r="B9" s="471"/>
      <c r="C9" s="460" t="str">
        <f>'Proposal Budget Worksheet'!C8:D8</f>
        <v>Fill in Info here</v>
      </c>
      <c r="D9" s="461"/>
    </row>
    <row r="10" spans="1:5" ht="17.45" customHeight="1" x14ac:dyDescent="0.25">
      <c r="A10" s="470" t="s">
        <v>5</v>
      </c>
      <c r="B10" s="471"/>
      <c r="C10" s="460" t="str">
        <f>'Proposal Budget Worksheet'!C9:D9</f>
        <v>Fill in Info here</v>
      </c>
      <c r="D10" s="461"/>
      <c r="E10" s="9"/>
    </row>
    <row r="11" spans="1:5" ht="17.45" customHeight="1" thickBot="1" x14ac:dyDescent="0.3">
      <c r="A11" s="455" t="s">
        <v>6</v>
      </c>
      <c r="B11" s="456"/>
      <c r="C11" s="462" t="str">
        <f>'Proposal Budget Worksheet'!C10:D10</f>
        <v>Fill in Info here</v>
      </c>
      <c r="D11" s="463"/>
    </row>
    <row r="12" spans="1:5" ht="17.45" customHeight="1" x14ac:dyDescent="0.25">
      <c r="A12" s="240"/>
      <c r="B12" s="241"/>
      <c r="C12" s="239"/>
      <c r="D12" s="239"/>
    </row>
    <row r="13" spans="1:5" ht="24" customHeight="1" thickBot="1" x14ac:dyDescent="0.3">
      <c r="A13" s="238" t="s">
        <v>150</v>
      </c>
      <c r="B13" s="5"/>
      <c r="C13" s="8"/>
    </row>
    <row r="14" spans="1:5" ht="24.75" customHeight="1" x14ac:dyDescent="0.2">
      <c r="A14" s="3" t="s">
        <v>7</v>
      </c>
      <c r="B14" s="4" t="s">
        <v>8</v>
      </c>
      <c r="C14" s="11" t="s">
        <v>151</v>
      </c>
      <c r="D14" s="11" t="s">
        <v>152</v>
      </c>
    </row>
    <row r="15" spans="1:5" ht="22.5" customHeight="1" x14ac:dyDescent="0.25">
      <c r="A15" s="12" t="s">
        <v>10</v>
      </c>
      <c r="B15" s="13" t="s">
        <v>11</v>
      </c>
      <c r="C15" s="14"/>
      <c r="D15" s="14"/>
    </row>
    <row r="16" spans="1:5" ht="18" customHeight="1" x14ac:dyDescent="0.25">
      <c r="A16" s="7" t="s">
        <v>12</v>
      </c>
      <c r="B16" s="6" t="e">
        <f>'Proposal Budget Worksheet'!#REF!</f>
        <v>#REF!</v>
      </c>
      <c r="C16" s="24" t="e">
        <f>'Proposal Budget Worksheet'!#REF!</f>
        <v>#REF!</v>
      </c>
      <c r="D16" s="24">
        <f>'Budget Modification Proposal'!K13+'Budget Modification Proposal'!I13</f>
        <v>68000</v>
      </c>
    </row>
    <row r="17" spans="1:4" ht="18" customHeight="1" x14ac:dyDescent="0.25">
      <c r="A17" s="7" t="s">
        <v>13</v>
      </c>
      <c r="B17" s="6" t="e">
        <f>'Proposal Budget Worksheet'!#REF!</f>
        <v>#REF!</v>
      </c>
      <c r="C17" s="24" t="e">
        <f>'Proposal Budget Worksheet'!#REF!</f>
        <v>#REF!</v>
      </c>
      <c r="D17" s="24">
        <f>'Budget Modification Proposal'!K20+'Budget Modification Proposal'!I20</f>
        <v>5300</v>
      </c>
    </row>
    <row r="18" spans="1:4" ht="18" customHeight="1" x14ac:dyDescent="0.25">
      <c r="A18" s="7" t="s">
        <v>14</v>
      </c>
      <c r="B18" s="254" t="e">
        <f>'Proposal Budget Worksheet'!#REF!</f>
        <v>#REF!</v>
      </c>
      <c r="C18" s="24" t="e">
        <f>'Proposal Budget Worksheet'!#REF!</f>
        <v>#REF!</v>
      </c>
      <c r="D18" s="24">
        <f>'Budget Modification Proposal'!K31+'Budget Modification Proposal'!I31</f>
        <v>32500</v>
      </c>
    </row>
    <row r="19" spans="1:4" ht="18" customHeight="1" x14ac:dyDescent="0.25">
      <c r="A19" s="7" t="s">
        <v>15</v>
      </c>
      <c r="B19" s="254" t="e">
        <f>'Proposal Budget Worksheet'!#REF!</f>
        <v>#REF!</v>
      </c>
      <c r="C19" s="24" t="e">
        <f>'Proposal Budget Worksheet'!#REF!</f>
        <v>#REF!</v>
      </c>
      <c r="D19" s="24">
        <f>'Budget Modification Proposal'!K42+'Budget Modification Proposal'!I42</f>
        <v>5000</v>
      </c>
    </row>
    <row r="20" spans="1:4" ht="18" customHeight="1" x14ac:dyDescent="0.25">
      <c r="A20" s="7" t="s">
        <v>16</v>
      </c>
      <c r="B20" s="254" t="e">
        <f>'Proposal Budget Worksheet'!#REF!</f>
        <v>#REF!</v>
      </c>
      <c r="C20" s="24" t="e">
        <f>'Proposal Budget Worksheet'!#REF!</f>
        <v>#REF!</v>
      </c>
      <c r="D20" s="24">
        <f>'Budget Modification Proposal'!K47+'Budget Modification Proposal'!I47</f>
        <v>0</v>
      </c>
    </row>
    <row r="21" spans="1:4" ht="18" customHeight="1" x14ac:dyDescent="0.25">
      <c r="A21" s="7" t="s">
        <v>17</v>
      </c>
      <c r="B21" s="254" t="e">
        <f>'Proposal Budget Worksheet'!#REF!</f>
        <v>#REF!</v>
      </c>
      <c r="C21" s="24" t="e">
        <f>'Proposal Budget Worksheet'!#REF!</f>
        <v>#REF!</v>
      </c>
      <c r="D21" s="24">
        <f>'Budget Modification Proposal'!K56+'Budget Modification Proposal'!I56</f>
        <v>0</v>
      </c>
    </row>
    <row r="22" spans="1:4" ht="18" customHeight="1" x14ac:dyDescent="0.25">
      <c r="A22" s="19"/>
      <c r="B22" s="17" t="s">
        <v>18</v>
      </c>
      <c r="C22" s="20" t="e">
        <f>SUM(C16:C21)</f>
        <v>#REF!</v>
      </c>
      <c r="D22" s="20">
        <f>SUM(D16:D21)</f>
        <v>110800</v>
      </c>
    </row>
    <row r="23" spans="1:4" ht="18" customHeight="1" x14ac:dyDescent="0.25">
      <c r="A23" s="12" t="s">
        <v>19</v>
      </c>
      <c r="B23" s="13" t="s">
        <v>20</v>
      </c>
      <c r="C23" s="15"/>
      <c r="D23" s="15"/>
    </row>
    <row r="24" spans="1:4" ht="18" customHeight="1" x14ac:dyDescent="0.25">
      <c r="A24" s="7" t="s">
        <v>21</v>
      </c>
      <c r="B24" s="6" t="e">
        <f>'Proposal Budget Worksheet'!#REF!</f>
        <v>#REF!</v>
      </c>
      <c r="C24" s="24">
        <f>'Proposal Budget Worksheet'!F71</f>
        <v>200</v>
      </c>
      <c r="D24" s="24">
        <f>'Budget Modification Proposal'!K73+'Budget Modification Proposal'!I73</f>
        <v>2400</v>
      </c>
    </row>
    <row r="25" spans="1:4" ht="18" customHeight="1" x14ac:dyDescent="0.25">
      <c r="A25" s="16"/>
      <c r="B25" s="17" t="s">
        <v>22</v>
      </c>
      <c r="C25" s="18">
        <f>SUM(C24)</f>
        <v>200</v>
      </c>
      <c r="D25" s="18">
        <f>SUM(D24)</f>
        <v>2400</v>
      </c>
    </row>
    <row r="26" spans="1:4" ht="18" customHeight="1" x14ac:dyDescent="0.25">
      <c r="A26" s="21"/>
      <c r="B26" s="22" t="s">
        <v>23</v>
      </c>
      <c r="C26" s="23" t="e">
        <f>C22+C25</f>
        <v>#REF!</v>
      </c>
      <c r="D26" s="23">
        <f>D22+D25</f>
        <v>113200</v>
      </c>
    </row>
    <row r="27" spans="1:4" x14ac:dyDescent="0.2">
      <c r="C27" s="2"/>
    </row>
    <row r="28" spans="1:4" x14ac:dyDescent="0.2">
      <c r="C28" s="2"/>
    </row>
    <row r="29" spans="1:4" x14ac:dyDescent="0.2">
      <c r="C29" s="2"/>
    </row>
    <row r="30" spans="1:4" x14ac:dyDescent="0.2">
      <c r="C30" s="2"/>
    </row>
    <row r="31" spans="1:4" x14ac:dyDescent="0.2">
      <c r="C31" s="2"/>
    </row>
    <row r="32" spans="1:4" x14ac:dyDescent="0.2">
      <c r="C32" s="2"/>
    </row>
    <row r="33" spans="3:3" x14ac:dyDescent="0.2">
      <c r="C33" s="2"/>
    </row>
    <row r="34" spans="3:3" x14ac:dyDescent="0.2">
      <c r="C34" s="2"/>
    </row>
    <row r="35" spans="3:3" x14ac:dyDescent="0.2">
      <c r="C35" s="2"/>
    </row>
    <row r="36" spans="3:3" x14ac:dyDescent="0.2">
      <c r="C36" s="2"/>
    </row>
    <row r="37" spans="3:3" x14ac:dyDescent="0.2">
      <c r="C37" s="2"/>
    </row>
    <row r="38" spans="3:3" x14ac:dyDescent="0.2">
      <c r="C38" s="2"/>
    </row>
    <row r="39" spans="3:3" x14ac:dyDescent="0.2">
      <c r="C39" s="2"/>
    </row>
    <row r="40" spans="3:3" x14ac:dyDescent="0.2">
      <c r="C40" s="2"/>
    </row>
    <row r="41" spans="3:3" x14ac:dyDescent="0.2">
      <c r="C41" s="2"/>
    </row>
    <row r="42" spans="3:3" x14ac:dyDescent="0.2">
      <c r="C42" s="2"/>
    </row>
    <row r="43" spans="3:3" x14ac:dyDescent="0.2">
      <c r="C43" s="2"/>
    </row>
    <row r="44" spans="3:3" x14ac:dyDescent="0.2">
      <c r="C44" s="2"/>
    </row>
    <row r="45" spans="3:3" x14ac:dyDescent="0.2">
      <c r="C45" s="2"/>
    </row>
    <row r="46" spans="3:3" x14ac:dyDescent="0.2">
      <c r="C46" s="2"/>
    </row>
    <row r="47" spans="3:3" x14ac:dyDescent="0.2">
      <c r="C47" s="2"/>
    </row>
    <row r="48" spans="3:3"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sheetData>
  <protectedRanges>
    <protectedRange sqref="E10" name="Range1"/>
  </protectedRanges>
  <mergeCells count="13">
    <mergeCell ref="A11:B11"/>
    <mergeCell ref="A3:D4"/>
    <mergeCell ref="C6:D6"/>
    <mergeCell ref="C7:D7"/>
    <mergeCell ref="C8:D8"/>
    <mergeCell ref="C9:D9"/>
    <mergeCell ref="C10:D10"/>
    <mergeCell ref="C11:D11"/>
    <mergeCell ref="A6:B6"/>
    <mergeCell ref="A7:B7"/>
    <mergeCell ref="A8:B8"/>
    <mergeCell ref="A9:B9"/>
    <mergeCell ref="A10:B10"/>
  </mergeCells>
  <pageMargins left="0.59055118110236204" right="0.47244094488188998" top="1.63" bottom="0.62992125984252001" header="0.65" footer="0.39370078740157499"/>
  <pageSetup paperSize="9" scale="6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96"/>
  <sheetViews>
    <sheetView showOutlineSymbols="0" zoomScale="60" zoomScaleNormal="60" zoomScaleSheetLayoutView="100" zoomScalePageLayoutView="50" workbookViewId="0">
      <pane ySplit="12" topLeftCell="A13" activePane="bottomLeft" state="frozen"/>
      <selection pane="bottomLeft" activeCell="G33" sqref="G33"/>
    </sheetView>
  </sheetViews>
  <sheetFormatPr defaultColWidth="11.140625" defaultRowHeight="15" x14ac:dyDescent="0.2"/>
  <cols>
    <col min="1" max="1" width="11.140625" style="25" customWidth="1"/>
    <col min="2" max="2" width="46.42578125" style="25" customWidth="1"/>
    <col min="3" max="3" width="19.5703125" style="25" customWidth="1"/>
    <col min="4" max="4" width="21.42578125" style="25" customWidth="1"/>
    <col min="5" max="5" width="21.28515625" style="29" customWidth="1"/>
    <col min="6" max="6" width="16.7109375" style="30" customWidth="1"/>
    <col min="7" max="7" width="154" style="26" customWidth="1"/>
    <col min="8" max="16384" width="11.140625" style="25"/>
  </cols>
  <sheetData>
    <row r="1" spans="1:9" s="1" customFormat="1" ht="21.75" customHeight="1" x14ac:dyDescent="0.3">
      <c r="D1" s="68" t="s">
        <v>129</v>
      </c>
      <c r="E1" s="2"/>
      <c r="F1" s="51"/>
      <c r="G1" s="42"/>
    </row>
    <row r="2" spans="1:9" s="1" customFormat="1" ht="40.5" customHeight="1" thickBot="1" x14ac:dyDescent="0.25">
      <c r="F2" s="51"/>
      <c r="G2" s="42"/>
    </row>
    <row r="3" spans="1:9" s="1" customFormat="1" ht="24" customHeight="1" thickBot="1" x14ac:dyDescent="0.3">
      <c r="A3" s="40" t="s">
        <v>24</v>
      </c>
      <c r="B3" s="41"/>
      <c r="C3" s="5"/>
      <c r="D3" s="5"/>
      <c r="E3" s="5"/>
      <c r="F3" s="5"/>
      <c r="G3" s="42"/>
    </row>
    <row r="4" spans="1:9" s="1" customFormat="1" ht="26.25" customHeight="1" thickBot="1" x14ac:dyDescent="0.3">
      <c r="A4" s="115" t="s">
        <v>130</v>
      </c>
      <c r="B4" s="116"/>
      <c r="C4" s="117" t="str">
        <f>'Proposal Budget Worksheet'!C5:D5</f>
        <v>Fill in Info here</v>
      </c>
      <c r="D4" s="69"/>
      <c r="E4" s="70"/>
      <c r="F4" s="5"/>
      <c r="G4" s="42"/>
    </row>
    <row r="5" spans="1:9" s="1" customFormat="1" ht="24.75" customHeight="1" thickBot="1" x14ac:dyDescent="0.3">
      <c r="A5" s="118" t="s">
        <v>131</v>
      </c>
      <c r="B5" s="119"/>
      <c r="C5" s="117" t="str">
        <f>'Proposal Budget Worksheet'!C6:D6</f>
        <v>Fill in Info here</v>
      </c>
      <c r="D5" s="69"/>
      <c r="E5" s="70"/>
      <c r="F5" s="5"/>
      <c r="G5" s="42"/>
    </row>
    <row r="6" spans="1:9" s="1" customFormat="1" ht="23.25" customHeight="1" thickBot="1" x14ac:dyDescent="0.3">
      <c r="A6" s="120" t="s">
        <v>132</v>
      </c>
      <c r="B6" s="121"/>
      <c r="C6" s="117" t="str">
        <f>'Proposal Budget Worksheet'!C7:D7</f>
        <v>Fill in Info here</v>
      </c>
      <c r="D6" s="69"/>
      <c r="E6" s="70"/>
      <c r="F6" s="5"/>
      <c r="G6" s="42"/>
    </row>
    <row r="7" spans="1:9" s="1" customFormat="1" ht="24" customHeight="1" thickBot="1" x14ac:dyDescent="0.3">
      <c r="A7" s="122" t="s">
        <v>133</v>
      </c>
      <c r="B7" s="123"/>
      <c r="C7" s="117" t="str">
        <f>'Proposal Budget Worksheet'!C8:D8</f>
        <v>Fill in Info here</v>
      </c>
      <c r="D7" s="69"/>
      <c r="E7" s="70"/>
      <c r="F7" s="5"/>
      <c r="G7" s="42"/>
    </row>
    <row r="8" spans="1:9" ht="23.25" customHeight="1" thickBot="1" x14ac:dyDescent="0.3">
      <c r="A8" s="122" t="s">
        <v>134</v>
      </c>
      <c r="B8" s="123"/>
      <c r="C8" s="153" t="s">
        <v>135</v>
      </c>
      <c r="D8" s="154"/>
      <c r="E8" s="155"/>
      <c r="F8" s="27"/>
    </row>
    <row r="9" spans="1:9" s="1" customFormat="1" ht="25.5" customHeight="1" thickBot="1" x14ac:dyDescent="0.3">
      <c r="A9" s="124" t="s">
        <v>136</v>
      </c>
      <c r="B9" s="125"/>
      <c r="C9" s="126" t="str">
        <f>'Proposal Budget Worksheet'!C10:D10</f>
        <v>Fill in Info here</v>
      </c>
      <c r="D9" s="71"/>
      <c r="E9" s="41"/>
      <c r="F9" s="5"/>
      <c r="G9" s="42"/>
    </row>
    <row r="10" spans="1:9" s="1" customFormat="1" ht="24" customHeight="1" thickBot="1" x14ac:dyDescent="0.25">
      <c r="A10" s="5"/>
      <c r="B10" s="5"/>
      <c r="C10" s="5"/>
      <c r="D10" s="5"/>
      <c r="E10" s="5"/>
      <c r="F10" s="5"/>
      <c r="G10" s="5"/>
    </row>
    <row r="11" spans="1:9" s="1" customFormat="1" ht="23.25" customHeight="1" thickBot="1" x14ac:dyDescent="0.3">
      <c r="A11" s="58" t="s">
        <v>116</v>
      </c>
      <c r="B11" s="59"/>
      <c r="C11" s="60"/>
      <c r="D11" s="43"/>
      <c r="E11" s="5"/>
      <c r="F11" s="5"/>
      <c r="G11" s="5"/>
    </row>
    <row r="12" spans="1:9" s="1" customFormat="1" ht="71.25" customHeight="1" x14ac:dyDescent="0.2">
      <c r="A12" s="3" t="s">
        <v>7</v>
      </c>
      <c r="B12" s="4" t="s">
        <v>8</v>
      </c>
      <c r="C12" s="72" t="s">
        <v>9</v>
      </c>
      <c r="D12" s="72" t="s">
        <v>153</v>
      </c>
      <c r="E12" s="73" t="s">
        <v>117</v>
      </c>
      <c r="F12" s="73" t="s">
        <v>118</v>
      </c>
      <c r="G12" s="74" t="s">
        <v>119</v>
      </c>
    </row>
    <row r="13" spans="1:9" s="1" customFormat="1" ht="22.5" customHeight="1" x14ac:dyDescent="0.25">
      <c r="A13" s="127" t="s">
        <v>10</v>
      </c>
      <c r="B13" s="128" t="s">
        <v>11</v>
      </c>
      <c r="C13" s="129"/>
      <c r="D13" s="130"/>
      <c r="E13" s="79"/>
      <c r="F13" s="77"/>
      <c r="G13" s="80"/>
    </row>
    <row r="14" spans="1:9" ht="50.1" customHeight="1" x14ac:dyDescent="0.25">
      <c r="A14" s="6" t="s">
        <v>12</v>
      </c>
      <c r="B14" s="6" t="e">
        <f>#REF!</f>
        <v>#REF!</v>
      </c>
      <c r="C14" s="131">
        <f>'Summary Budget Modification'!D16</f>
        <v>68000</v>
      </c>
      <c r="D14" s="112"/>
      <c r="E14" s="132" t="e">
        <f>C14-D14-#REF!</f>
        <v>#REF!</v>
      </c>
      <c r="F14" s="83" t="e">
        <f>IF(C14&gt;0,E14/C14,-E14/C14)</f>
        <v>#REF!</v>
      </c>
      <c r="G14" s="67"/>
    </row>
    <row r="15" spans="1:9" ht="50.1" customHeight="1" x14ac:dyDescent="0.25">
      <c r="A15" s="6" t="s">
        <v>13</v>
      </c>
      <c r="B15" s="6" t="e">
        <f>#REF!</f>
        <v>#REF!</v>
      </c>
      <c r="C15" s="131">
        <f>'Summary Budget Modification'!D17</f>
        <v>5300</v>
      </c>
      <c r="D15" s="112"/>
      <c r="E15" s="132" t="e">
        <f>C15-D15-#REF!</f>
        <v>#REF!</v>
      </c>
      <c r="F15" s="83" t="e">
        <f t="shared" ref="F15:F20" si="0">IF(C15&gt;0,E15/C15,-E15/C15)</f>
        <v>#REF!</v>
      </c>
      <c r="G15" s="67"/>
    </row>
    <row r="16" spans="1:9" ht="50.1" customHeight="1" x14ac:dyDescent="0.25">
      <c r="A16" s="6" t="s">
        <v>14</v>
      </c>
      <c r="B16" s="6" t="e">
        <f>#REF!</f>
        <v>#REF!</v>
      </c>
      <c r="C16" s="131">
        <f>'Summary Budget Modification'!D18</f>
        <v>32500</v>
      </c>
      <c r="D16" s="112"/>
      <c r="E16" s="132" t="e">
        <f>C16-D16-#REF!</f>
        <v>#REF!</v>
      </c>
      <c r="F16" s="83" t="e">
        <f t="shared" si="0"/>
        <v>#REF!</v>
      </c>
      <c r="G16" s="67"/>
      <c r="I16" s="28"/>
    </row>
    <row r="17" spans="1:9" ht="50.1" customHeight="1" x14ac:dyDescent="0.25">
      <c r="A17" s="6" t="s">
        <v>15</v>
      </c>
      <c r="B17" s="6" t="e">
        <f>#REF!</f>
        <v>#REF!</v>
      </c>
      <c r="C17" s="131">
        <f>'Summary Budget Modification'!D19</f>
        <v>5000</v>
      </c>
      <c r="D17" s="112"/>
      <c r="E17" s="132" t="e">
        <f>C17-D17-#REF!</f>
        <v>#REF!</v>
      </c>
      <c r="F17" s="83" t="e">
        <f t="shared" si="0"/>
        <v>#REF!</v>
      </c>
      <c r="G17" s="67"/>
      <c r="I17" s="28"/>
    </row>
    <row r="18" spans="1:9" ht="50.1" customHeight="1" x14ac:dyDescent="0.25">
      <c r="A18" s="6" t="s">
        <v>16</v>
      </c>
      <c r="B18" s="6" t="e">
        <f>#REF!</f>
        <v>#REF!</v>
      </c>
      <c r="C18" s="131">
        <f>'Summary Budget Modification'!D20</f>
        <v>0</v>
      </c>
      <c r="D18" s="112"/>
      <c r="E18" s="132" t="e">
        <f>C18-D18-#REF!</f>
        <v>#REF!</v>
      </c>
      <c r="F18" s="83" t="e">
        <f t="shared" si="0"/>
        <v>#REF!</v>
      </c>
      <c r="G18" s="67"/>
      <c r="I18" s="28"/>
    </row>
    <row r="19" spans="1:9" ht="50.1" customHeight="1" x14ac:dyDescent="0.25">
      <c r="A19" s="6" t="s">
        <v>17</v>
      </c>
      <c r="B19" s="6" t="e">
        <f>#REF!</f>
        <v>#REF!</v>
      </c>
      <c r="C19" s="131">
        <f>'Summary Budget Modification'!D21</f>
        <v>0</v>
      </c>
      <c r="D19" s="112"/>
      <c r="E19" s="132" t="e">
        <f>C19-D19-#REF!</f>
        <v>#REF!</v>
      </c>
      <c r="F19" s="83" t="e">
        <f t="shared" si="0"/>
        <v>#REF!</v>
      </c>
      <c r="G19" s="67"/>
      <c r="I19" s="28"/>
    </row>
    <row r="20" spans="1:9" s="1" customFormat="1" ht="28.5" customHeight="1" x14ac:dyDescent="0.25">
      <c r="A20" s="133"/>
      <c r="B20" s="85" t="s">
        <v>18</v>
      </c>
      <c r="C20" s="86">
        <f>SUM(C14:C19)</f>
        <v>110800</v>
      </c>
      <c r="D20" s="134">
        <f>SUM(D14:D19)</f>
        <v>0</v>
      </c>
      <c r="E20" s="86" t="e">
        <f>SUM(E14:E19)</f>
        <v>#REF!</v>
      </c>
      <c r="F20" s="135" t="e">
        <f t="shared" si="0"/>
        <v>#REF!</v>
      </c>
      <c r="G20" s="136"/>
    </row>
    <row r="21" spans="1:9" s="1" customFormat="1" ht="24" customHeight="1" x14ac:dyDescent="0.25">
      <c r="A21" s="76" t="s">
        <v>19</v>
      </c>
      <c r="B21" s="76" t="s">
        <v>20</v>
      </c>
      <c r="C21" s="89"/>
      <c r="D21" s="137"/>
      <c r="E21" s="79"/>
      <c r="F21" s="138"/>
      <c r="G21" s="139"/>
    </row>
    <row r="22" spans="1:9" ht="50.1" customHeight="1" x14ac:dyDescent="0.25">
      <c r="A22" s="6" t="s">
        <v>21</v>
      </c>
      <c r="B22" s="6" t="e">
        <f>#REF!</f>
        <v>#REF!</v>
      </c>
      <c r="C22" s="131">
        <f>'Summary Budget Modification'!D24</f>
        <v>2400</v>
      </c>
      <c r="D22" s="112">
        <v>0</v>
      </c>
      <c r="E22" s="132" t="e">
        <f>C22-D22-#REF!</f>
        <v>#REF!</v>
      </c>
      <c r="F22" s="83" t="e">
        <f>IF(C22&gt;0,E22/C22,-E22/C22)</f>
        <v>#REF!</v>
      </c>
      <c r="G22" s="67"/>
    </row>
    <row r="23" spans="1:9" s="1" customFormat="1" ht="22.5" customHeight="1" x14ac:dyDescent="0.25">
      <c r="A23" s="85"/>
      <c r="B23" s="85" t="s">
        <v>22</v>
      </c>
      <c r="C23" s="86">
        <f>SUM(C22)</f>
        <v>2400</v>
      </c>
      <c r="D23" s="140">
        <f>SUM(D22)</f>
        <v>0</v>
      </c>
      <c r="E23" s="94" t="e">
        <f>SUM(E22)</f>
        <v>#REF!</v>
      </c>
      <c r="F23" s="135" t="e">
        <f>IF(C23&gt;0,E23/C23,-E23/C23)</f>
        <v>#REF!</v>
      </c>
      <c r="G23" s="136"/>
    </row>
    <row r="24" spans="1:9" s="1" customFormat="1" ht="31.5" customHeight="1" thickBot="1" x14ac:dyDescent="0.3">
      <c r="A24" s="97"/>
      <c r="B24" s="98" t="s">
        <v>23</v>
      </c>
      <c r="C24" s="99">
        <f>C20+C23</f>
        <v>113200</v>
      </c>
      <c r="D24" s="100">
        <f>D20+D23</f>
        <v>0</v>
      </c>
      <c r="E24" s="99" t="e">
        <f>E20+E23</f>
        <v>#REF!</v>
      </c>
      <c r="F24" s="91" t="e">
        <f>IF(C24&gt;0,E24/C24,-E24/C24)</f>
        <v>#REF!</v>
      </c>
      <c r="G24" s="141"/>
    </row>
    <row r="25" spans="1:9" s="1" customFormat="1" ht="23.25" customHeight="1" thickBot="1" x14ac:dyDescent="0.25">
      <c r="E25" s="2"/>
      <c r="F25" s="51"/>
      <c r="G25" s="42"/>
    </row>
    <row r="26" spans="1:9" s="1" customFormat="1" ht="23.25" customHeight="1" thickBot="1" x14ac:dyDescent="0.3">
      <c r="A26" s="57" t="s">
        <v>120</v>
      </c>
      <c r="B26" s="101"/>
      <c r="E26" s="2"/>
      <c r="F26" s="51"/>
      <c r="G26" s="42"/>
    </row>
    <row r="27" spans="1:9" s="1" customFormat="1" ht="15" customHeight="1" x14ac:dyDescent="0.2">
      <c r="A27" s="103" t="s">
        <v>121</v>
      </c>
      <c r="B27" s="142"/>
      <c r="C27" s="143" t="e">
        <f>#REF!</f>
        <v>#REF!</v>
      </c>
      <c r="E27" s="2"/>
      <c r="F27" s="51"/>
      <c r="G27" s="42"/>
    </row>
    <row r="28" spans="1:9" ht="15" customHeight="1" x14ac:dyDescent="0.2">
      <c r="A28" s="104" t="s">
        <v>122</v>
      </c>
      <c r="B28" s="102"/>
      <c r="C28" s="64"/>
      <c r="D28" s="65" t="s">
        <v>123</v>
      </c>
    </row>
    <row r="29" spans="1:9" s="1" customFormat="1" ht="15" customHeight="1" x14ac:dyDescent="0.2">
      <c r="A29" s="104" t="s">
        <v>124</v>
      </c>
      <c r="B29" s="61"/>
      <c r="C29" s="106">
        <f>D24</f>
        <v>0</v>
      </c>
      <c r="E29" s="2"/>
      <c r="F29" s="51"/>
      <c r="G29" s="42"/>
    </row>
    <row r="30" spans="1:9" s="1" customFormat="1" ht="15" customHeight="1" x14ac:dyDescent="0.2">
      <c r="A30" s="105" t="s">
        <v>125</v>
      </c>
      <c r="B30" s="49"/>
      <c r="C30" s="107" t="e">
        <f>C27+C28-C29</f>
        <v>#REF!</v>
      </c>
      <c r="E30" s="2"/>
      <c r="F30" s="51"/>
      <c r="G30" s="42"/>
    </row>
    <row r="31" spans="1:9" s="1" customFormat="1" ht="26.25" customHeight="1" x14ac:dyDescent="0.25">
      <c r="A31" s="108" t="s">
        <v>126</v>
      </c>
      <c r="B31" s="108"/>
      <c r="C31" s="109" t="e">
        <f>#REF!-'Interim Report'!C28</f>
        <v>#REF!</v>
      </c>
      <c r="E31" s="2"/>
      <c r="F31" s="51"/>
      <c r="G31" s="42"/>
    </row>
    <row r="32" spans="1:9" s="1" customFormat="1" ht="21" customHeight="1" thickBot="1" x14ac:dyDescent="0.25">
      <c r="E32" s="2"/>
      <c r="F32" s="51"/>
      <c r="G32" s="42"/>
    </row>
    <row r="33" spans="1:7" s="1" customFormat="1" ht="18.75" thickBot="1" x14ac:dyDescent="0.3">
      <c r="A33" s="110" t="s">
        <v>127</v>
      </c>
      <c r="B33" s="110"/>
      <c r="C33" s="52"/>
      <c r="D33" s="53"/>
      <c r="E33" s="53"/>
      <c r="F33" s="56"/>
      <c r="G33" s="48"/>
    </row>
    <row r="34" spans="1:7" s="1" customFormat="1" ht="29.25" customHeight="1" x14ac:dyDescent="0.2">
      <c r="A34" s="144" t="s">
        <v>137</v>
      </c>
      <c r="B34" s="145"/>
      <c r="C34" s="472" t="s">
        <v>114</v>
      </c>
      <c r="D34" s="472"/>
      <c r="E34" s="472" t="s">
        <v>128</v>
      </c>
      <c r="F34" s="472"/>
      <c r="G34" s="111"/>
    </row>
    <row r="35" spans="1:7" ht="30" customHeight="1" x14ac:dyDescent="0.25">
      <c r="A35" s="113"/>
      <c r="B35" s="114"/>
      <c r="C35" s="473"/>
      <c r="D35" s="474"/>
      <c r="E35" s="474"/>
      <c r="F35" s="474"/>
      <c r="G35" s="28"/>
    </row>
    <row r="36" spans="1:7" ht="33" customHeight="1" x14ac:dyDescent="0.2">
      <c r="A36" s="113"/>
      <c r="B36" s="114"/>
      <c r="C36" s="473"/>
      <c r="D36" s="474"/>
      <c r="E36" s="474"/>
      <c r="F36" s="474"/>
      <c r="G36" s="25"/>
    </row>
    <row r="37" spans="1:7" x14ac:dyDescent="0.2">
      <c r="F37" s="37"/>
      <c r="G37" s="25"/>
    </row>
    <row r="38" spans="1:7" ht="36" customHeight="1" x14ac:dyDescent="0.2">
      <c r="F38" s="37"/>
      <c r="G38" s="25"/>
    </row>
    <row r="39" spans="1:7" ht="60.75" customHeight="1" x14ac:dyDescent="0.2">
      <c r="F39" s="37"/>
      <c r="G39" s="25"/>
    </row>
    <row r="40" spans="1:7" x14ac:dyDescent="0.2">
      <c r="E40" s="25"/>
      <c r="F40" s="37"/>
      <c r="G40" s="25"/>
    </row>
    <row r="41" spans="1:7" x14ac:dyDescent="0.2">
      <c r="E41" s="25"/>
      <c r="F41" s="37"/>
      <c r="G41" s="25"/>
    </row>
    <row r="42" spans="1:7" x14ac:dyDescent="0.2">
      <c r="A42" s="35"/>
      <c r="B42" s="35"/>
      <c r="C42" s="38"/>
      <c r="D42" s="39"/>
      <c r="E42" s="37"/>
      <c r="F42" s="37"/>
      <c r="G42" s="25"/>
    </row>
    <row r="43" spans="1:7" x14ac:dyDescent="0.2">
      <c r="A43" s="35"/>
      <c r="B43" s="35"/>
      <c r="C43" s="38"/>
      <c r="D43" s="39"/>
      <c r="E43" s="37"/>
      <c r="F43" s="37"/>
      <c r="G43" s="25"/>
    </row>
    <row r="44" spans="1:7" x14ac:dyDescent="0.2">
      <c r="A44" s="35"/>
      <c r="B44" s="35"/>
      <c r="C44" s="38"/>
      <c r="D44" s="39"/>
      <c r="E44" s="37"/>
      <c r="F44" s="37"/>
      <c r="G44" s="25"/>
    </row>
    <row r="45" spans="1:7" x14ac:dyDescent="0.2">
      <c r="A45" s="35"/>
      <c r="B45" s="35"/>
      <c r="C45" s="38"/>
      <c r="D45" s="39"/>
      <c r="E45" s="37"/>
      <c r="F45" s="37"/>
      <c r="G45" s="25"/>
    </row>
    <row r="46" spans="1:7" x14ac:dyDescent="0.2">
      <c r="A46" s="35"/>
      <c r="B46" s="35"/>
      <c r="C46" s="38"/>
      <c r="D46" s="39"/>
      <c r="E46" s="37"/>
      <c r="F46" s="37"/>
      <c r="G46" s="25"/>
    </row>
    <row r="47" spans="1:7" x14ac:dyDescent="0.2">
      <c r="A47" s="35"/>
      <c r="B47" s="35"/>
      <c r="C47" s="38"/>
      <c r="D47" s="39"/>
      <c r="E47" s="37"/>
      <c r="F47" s="37"/>
      <c r="G47" s="25"/>
    </row>
    <row r="48" spans="1:7" x14ac:dyDescent="0.2">
      <c r="A48" s="35"/>
      <c r="B48" s="35"/>
      <c r="C48" s="38"/>
      <c r="D48" s="39"/>
      <c r="E48" s="37"/>
      <c r="F48" s="37"/>
      <c r="G48" s="25"/>
    </row>
    <row r="49" spans="3:7" x14ac:dyDescent="0.2">
      <c r="C49" s="29"/>
      <c r="D49" s="30"/>
      <c r="E49" s="26"/>
      <c r="F49" s="26"/>
      <c r="G49" s="25"/>
    </row>
    <row r="50" spans="3:7" x14ac:dyDescent="0.2">
      <c r="C50" s="29"/>
      <c r="D50" s="30"/>
      <c r="E50" s="26"/>
      <c r="F50" s="26"/>
      <c r="G50" s="25"/>
    </row>
    <row r="51" spans="3:7" x14ac:dyDescent="0.2">
      <c r="C51" s="29"/>
      <c r="D51" s="30"/>
      <c r="E51" s="26"/>
      <c r="F51" s="26"/>
      <c r="G51" s="25"/>
    </row>
    <row r="52" spans="3:7" x14ac:dyDescent="0.2">
      <c r="C52" s="29"/>
      <c r="D52" s="30"/>
      <c r="E52" s="26"/>
      <c r="F52" s="26"/>
      <c r="G52" s="25"/>
    </row>
    <row r="53" spans="3:7" x14ac:dyDescent="0.2">
      <c r="C53" s="29"/>
      <c r="D53" s="30"/>
      <c r="E53" s="26"/>
      <c r="F53" s="26"/>
      <c r="G53" s="25"/>
    </row>
    <row r="54" spans="3:7" x14ac:dyDescent="0.2">
      <c r="C54" s="29"/>
      <c r="D54" s="30"/>
      <c r="E54" s="26"/>
      <c r="F54" s="26"/>
      <c r="G54" s="25"/>
    </row>
    <row r="55" spans="3:7" x14ac:dyDescent="0.2">
      <c r="C55" s="29"/>
      <c r="D55" s="30"/>
      <c r="E55" s="26"/>
      <c r="F55" s="26"/>
      <c r="G55" s="25"/>
    </row>
    <row r="56" spans="3:7" x14ac:dyDescent="0.2">
      <c r="C56" s="29"/>
      <c r="D56" s="30"/>
      <c r="E56" s="26"/>
      <c r="F56" s="26"/>
      <c r="G56" s="25"/>
    </row>
    <row r="57" spans="3:7" x14ac:dyDescent="0.2">
      <c r="C57" s="29"/>
      <c r="D57" s="30"/>
      <c r="E57" s="26"/>
      <c r="F57" s="26"/>
      <c r="G57" s="25"/>
    </row>
    <row r="58" spans="3:7" x14ac:dyDescent="0.2">
      <c r="C58" s="29"/>
      <c r="D58" s="30"/>
      <c r="E58" s="26"/>
      <c r="F58" s="26"/>
      <c r="G58" s="25"/>
    </row>
    <row r="59" spans="3:7" x14ac:dyDescent="0.2">
      <c r="C59" s="29"/>
      <c r="D59" s="30"/>
      <c r="E59" s="26"/>
      <c r="F59" s="26"/>
      <c r="G59" s="25"/>
    </row>
    <row r="60" spans="3:7" x14ac:dyDescent="0.2">
      <c r="C60" s="29"/>
      <c r="D60" s="30"/>
      <c r="E60" s="26"/>
      <c r="F60" s="26"/>
      <c r="G60" s="25"/>
    </row>
    <row r="61" spans="3:7" x14ac:dyDescent="0.2">
      <c r="C61" s="29"/>
      <c r="D61" s="30"/>
      <c r="E61" s="26"/>
      <c r="F61" s="26"/>
      <c r="G61" s="25"/>
    </row>
    <row r="62" spans="3:7" x14ac:dyDescent="0.2">
      <c r="C62" s="29"/>
      <c r="D62" s="30"/>
      <c r="E62" s="26"/>
      <c r="F62" s="26"/>
      <c r="G62" s="25"/>
    </row>
    <row r="63" spans="3:7" x14ac:dyDescent="0.2">
      <c r="C63" s="29"/>
      <c r="D63" s="30"/>
      <c r="E63" s="26"/>
      <c r="F63" s="26"/>
      <c r="G63" s="25"/>
    </row>
    <row r="64" spans="3:7" x14ac:dyDescent="0.2">
      <c r="C64" s="29"/>
      <c r="D64" s="30"/>
      <c r="E64" s="26"/>
      <c r="F64" s="26"/>
      <c r="G64" s="25"/>
    </row>
    <row r="65" spans="3:7" x14ac:dyDescent="0.2">
      <c r="C65" s="29"/>
      <c r="D65" s="30"/>
      <c r="E65" s="26"/>
      <c r="F65" s="26"/>
      <c r="G65" s="25"/>
    </row>
    <row r="66" spans="3:7" x14ac:dyDescent="0.2">
      <c r="C66" s="29"/>
      <c r="D66" s="30"/>
      <c r="E66" s="26"/>
      <c r="F66" s="26"/>
      <c r="G66" s="25"/>
    </row>
    <row r="67" spans="3:7" x14ac:dyDescent="0.2">
      <c r="C67" s="29"/>
      <c r="D67" s="30"/>
      <c r="E67" s="26"/>
      <c r="F67" s="26"/>
      <c r="G67" s="25"/>
    </row>
    <row r="68" spans="3:7" x14ac:dyDescent="0.2">
      <c r="C68" s="29"/>
      <c r="D68" s="30"/>
      <c r="E68" s="26"/>
      <c r="F68" s="26"/>
      <c r="G68" s="25"/>
    </row>
    <row r="69" spans="3:7" x14ac:dyDescent="0.2">
      <c r="C69" s="29"/>
      <c r="D69" s="30"/>
      <c r="E69" s="26"/>
      <c r="F69" s="26"/>
      <c r="G69" s="25"/>
    </row>
    <row r="70" spans="3:7" x14ac:dyDescent="0.2">
      <c r="C70" s="29"/>
      <c r="D70" s="30"/>
      <c r="E70" s="26"/>
      <c r="F70" s="26"/>
      <c r="G70" s="25"/>
    </row>
    <row r="71" spans="3:7" x14ac:dyDescent="0.2">
      <c r="C71" s="29"/>
      <c r="D71" s="30"/>
      <c r="E71" s="26"/>
      <c r="F71" s="26"/>
      <c r="G71" s="25"/>
    </row>
    <row r="72" spans="3:7" x14ac:dyDescent="0.2">
      <c r="C72" s="29"/>
      <c r="D72" s="30"/>
      <c r="E72" s="26"/>
      <c r="F72" s="26"/>
      <c r="G72" s="25"/>
    </row>
    <row r="73" spans="3:7" x14ac:dyDescent="0.2">
      <c r="C73" s="29"/>
      <c r="D73" s="30"/>
      <c r="E73" s="26"/>
      <c r="F73" s="26"/>
      <c r="G73" s="25"/>
    </row>
    <row r="74" spans="3:7" x14ac:dyDescent="0.2">
      <c r="C74" s="29"/>
      <c r="D74" s="30"/>
      <c r="E74" s="26"/>
      <c r="F74" s="26"/>
      <c r="G74" s="25"/>
    </row>
    <row r="75" spans="3:7" x14ac:dyDescent="0.2">
      <c r="C75" s="29"/>
      <c r="D75" s="30"/>
      <c r="E75" s="26"/>
      <c r="F75" s="26"/>
      <c r="G75" s="25"/>
    </row>
    <row r="76" spans="3:7" x14ac:dyDescent="0.2">
      <c r="C76" s="29"/>
      <c r="D76" s="30"/>
      <c r="E76" s="26"/>
      <c r="F76" s="26"/>
      <c r="G76" s="25"/>
    </row>
    <row r="77" spans="3:7" x14ac:dyDescent="0.2">
      <c r="C77" s="29"/>
      <c r="D77" s="30"/>
      <c r="E77" s="26"/>
      <c r="F77" s="26"/>
      <c r="G77" s="25"/>
    </row>
    <row r="78" spans="3:7" x14ac:dyDescent="0.2">
      <c r="C78" s="29"/>
      <c r="D78" s="30"/>
      <c r="E78" s="26"/>
      <c r="F78" s="26"/>
      <c r="G78" s="25"/>
    </row>
    <row r="79" spans="3:7" x14ac:dyDescent="0.2">
      <c r="C79" s="29"/>
      <c r="D79" s="30"/>
      <c r="E79" s="26"/>
      <c r="F79" s="26"/>
      <c r="G79" s="25"/>
    </row>
    <row r="80" spans="3:7" x14ac:dyDescent="0.2">
      <c r="C80" s="29"/>
      <c r="D80" s="30"/>
      <c r="E80" s="26"/>
      <c r="F80" s="26"/>
      <c r="G80" s="25"/>
    </row>
    <row r="81" spans="3:7" x14ac:dyDescent="0.2">
      <c r="C81" s="29"/>
      <c r="D81" s="30"/>
      <c r="E81" s="26"/>
      <c r="F81" s="26"/>
      <c r="G81" s="25"/>
    </row>
    <row r="82" spans="3:7" x14ac:dyDescent="0.2">
      <c r="C82" s="29"/>
      <c r="D82" s="30"/>
      <c r="E82" s="26"/>
      <c r="F82" s="26"/>
      <c r="G82" s="25"/>
    </row>
    <row r="83" spans="3:7" x14ac:dyDescent="0.2">
      <c r="C83" s="29"/>
      <c r="D83" s="30"/>
      <c r="E83" s="26"/>
      <c r="F83" s="26"/>
      <c r="G83" s="25"/>
    </row>
    <row r="84" spans="3:7" x14ac:dyDescent="0.2">
      <c r="C84" s="29"/>
      <c r="D84" s="30"/>
      <c r="E84" s="26"/>
      <c r="F84" s="26"/>
      <c r="G84" s="25"/>
    </row>
    <row r="85" spans="3:7" x14ac:dyDescent="0.2">
      <c r="C85" s="29"/>
      <c r="D85" s="30"/>
      <c r="E85" s="26"/>
      <c r="F85" s="26"/>
      <c r="G85" s="25"/>
    </row>
    <row r="86" spans="3:7" x14ac:dyDescent="0.2">
      <c r="C86" s="29"/>
      <c r="D86" s="30"/>
      <c r="E86" s="26"/>
      <c r="F86" s="26"/>
      <c r="G86" s="25"/>
    </row>
    <row r="87" spans="3:7" x14ac:dyDescent="0.2">
      <c r="C87" s="29"/>
      <c r="D87" s="30"/>
      <c r="E87" s="26"/>
      <c r="F87" s="26"/>
      <c r="G87" s="25"/>
    </row>
    <row r="88" spans="3:7" x14ac:dyDescent="0.2">
      <c r="C88" s="29"/>
      <c r="D88" s="30"/>
      <c r="E88" s="26"/>
      <c r="F88" s="26"/>
      <c r="G88" s="25"/>
    </row>
    <row r="89" spans="3:7" x14ac:dyDescent="0.2">
      <c r="C89" s="29"/>
      <c r="D89" s="30"/>
      <c r="E89" s="26"/>
      <c r="F89" s="26"/>
      <c r="G89" s="25"/>
    </row>
    <row r="90" spans="3:7" x14ac:dyDescent="0.2">
      <c r="C90" s="29"/>
      <c r="D90" s="30"/>
      <c r="E90" s="26"/>
      <c r="F90" s="26"/>
      <c r="G90" s="25"/>
    </row>
    <row r="91" spans="3:7" x14ac:dyDescent="0.2">
      <c r="C91" s="29"/>
      <c r="D91" s="30"/>
      <c r="E91" s="26"/>
      <c r="F91" s="26"/>
      <c r="G91" s="25"/>
    </row>
    <row r="92" spans="3:7" x14ac:dyDescent="0.2">
      <c r="C92" s="29"/>
      <c r="D92" s="30"/>
      <c r="E92" s="26"/>
      <c r="F92" s="26"/>
      <c r="G92" s="25"/>
    </row>
    <row r="93" spans="3:7" x14ac:dyDescent="0.2">
      <c r="C93" s="29"/>
      <c r="D93" s="30"/>
      <c r="E93" s="26"/>
      <c r="F93" s="26"/>
      <c r="G93" s="25"/>
    </row>
    <row r="94" spans="3:7" x14ac:dyDescent="0.2">
      <c r="C94" s="29"/>
      <c r="D94" s="30"/>
      <c r="E94" s="26"/>
      <c r="F94" s="26"/>
      <c r="G94" s="25"/>
    </row>
    <row r="95" spans="3:7" x14ac:dyDescent="0.2">
      <c r="C95" s="29"/>
      <c r="D95" s="30"/>
      <c r="E95" s="26"/>
      <c r="F95" s="26"/>
      <c r="G95" s="25"/>
    </row>
    <row r="96" spans="3:7" x14ac:dyDescent="0.2">
      <c r="C96" s="29"/>
      <c r="D96" s="30"/>
      <c r="E96" s="26"/>
      <c r="F96" s="26"/>
      <c r="G96" s="25"/>
    </row>
  </sheetData>
  <protectedRanges>
    <protectedRange sqref="D14:D19 D22 G22 G14:G19 C28 A35:F36" name="Range1"/>
  </protectedRanges>
  <mergeCells count="6">
    <mergeCell ref="C34:D34"/>
    <mergeCell ref="E34:F34"/>
    <mergeCell ref="C35:D35"/>
    <mergeCell ref="E35:F35"/>
    <mergeCell ref="C36:D36"/>
    <mergeCell ref="E36:F36"/>
  </mergeCells>
  <pageMargins left="0.59055118110236204" right="0.47244094488188998" top="1.63" bottom="0.62992125984252001" header="0.65" footer="0.39370078740157499"/>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96"/>
  <sheetViews>
    <sheetView showOutlineSymbols="0" topLeftCell="A13" zoomScale="60" zoomScaleNormal="60" zoomScaleSheetLayoutView="100" zoomScalePageLayoutView="50" workbookViewId="0">
      <selection activeCell="D30" sqref="D30"/>
    </sheetView>
  </sheetViews>
  <sheetFormatPr defaultColWidth="11.140625" defaultRowHeight="15" x14ac:dyDescent="0.2"/>
  <cols>
    <col min="1" max="1" width="11.140625" style="25" customWidth="1"/>
    <col min="2" max="2" width="48.7109375" style="25" customWidth="1"/>
    <col min="3" max="3" width="19.5703125" style="25" customWidth="1"/>
    <col min="4" max="4" width="21.42578125" style="25" customWidth="1"/>
    <col min="5" max="5" width="21.28515625" style="29" customWidth="1"/>
    <col min="6" max="6" width="16.7109375" style="30" customWidth="1"/>
    <col min="7" max="7" width="154" style="26" customWidth="1"/>
    <col min="8" max="16384" width="11.140625" style="25"/>
  </cols>
  <sheetData>
    <row r="1" spans="1:9" ht="21.75" customHeight="1" x14ac:dyDescent="0.3">
      <c r="D1" s="152" t="s">
        <v>138</v>
      </c>
    </row>
    <row r="2" spans="1:9" s="1" customFormat="1" ht="45.75" customHeight="1" thickBot="1" x14ac:dyDescent="0.25">
      <c r="F2" s="51"/>
      <c r="G2" s="42"/>
    </row>
    <row r="3" spans="1:9" s="1" customFormat="1" ht="24" customHeight="1" thickBot="1" x14ac:dyDescent="0.3">
      <c r="A3" s="40" t="s">
        <v>24</v>
      </c>
      <c r="B3" s="41"/>
      <c r="C3" s="5"/>
      <c r="D3" s="5"/>
      <c r="E3" s="5"/>
      <c r="F3" s="5"/>
      <c r="G3" s="42"/>
    </row>
    <row r="4" spans="1:9" s="1" customFormat="1" ht="26.25" customHeight="1" thickBot="1" x14ac:dyDescent="0.3">
      <c r="A4" s="115" t="s">
        <v>1</v>
      </c>
      <c r="B4" s="116"/>
      <c r="C4" s="117" t="str">
        <f>'Proposal Budget Worksheet'!C5:D5</f>
        <v>Fill in Info here</v>
      </c>
      <c r="D4" s="69"/>
      <c r="E4" s="70"/>
      <c r="F4" s="5"/>
      <c r="G4" s="42"/>
    </row>
    <row r="5" spans="1:9" s="1" customFormat="1" ht="24.75" customHeight="1" thickBot="1" x14ac:dyDescent="0.3">
      <c r="A5" s="118" t="s">
        <v>2</v>
      </c>
      <c r="B5" s="119"/>
      <c r="C5" s="117" t="str">
        <f>'Proposal Budget Worksheet'!C6:D6</f>
        <v>Fill in Info here</v>
      </c>
      <c r="D5" s="69"/>
      <c r="E5" s="70"/>
      <c r="F5" s="5"/>
      <c r="G5" s="42"/>
    </row>
    <row r="6" spans="1:9" s="1" customFormat="1" ht="23.25" customHeight="1" thickBot="1" x14ac:dyDescent="0.3">
      <c r="A6" s="120" t="s">
        <v>3</v>
      </c>
      <c r="B6" s="121"/>
      <c r="C6" s="117" t="str">
        <f>'Proposal Budget Worksheet'!C7:D7</f>
        <v>Fill in Info here</v>
      </c>
      <c r="D6" s="69"/>
      <c r="E6" s="70"/>
      <c r="F6" s="5"/>
      <c r="G6" s="42"/>
    </row>
    <row r="7" spans="1:9" s="1" customFormat="1" ht="24" customHeight="1" thickBot="1" x14ac:dyDescent="0.3">
      <c r="A7" s="122" t="s">
        <v>4</v>
      </c>
      <c r="B7" s="123"/>
      <c r="C7" s="117" t="str">
        <f>'Proposal Budget Worksheet'!C8:D8</f>
        <v>Fill in Info here</v>
      </c>
      <c r="D7" s="69"/>
      <c r="E7" s="70"/>
      <c r="F7" s="5"/>
      <c r="G7" s="42"/>
    </row>
    <row r="8" spans="1:9" ht="23.25" customHeight="1" thickBot="1" x14ac:dyDescent="0.3">
      <c r="A8" s="122" t="s">
        <v>5</v>
      </c>
      <c r="B8" s="123"/>
      <c r="C8" s="153" t="str">
        <f>'Proposal Budget Worksheet'!C9:D9</f>
        <v>Fill in Info here</v>
      </c>
      <c r="D8" s="154"/>
      <c r="E8" s="155"/>
      <c r="F8" s="27"/>
    </row>
    <row r="9" spans="1:9" s="1" customFormat="1" ht="25.5" customHeight="1" thickBot="1" x14ac:dyDescent="0.3">
      <c r="A9" s="124" t="s">
        <v>6</v>
      </c>
      <c r="B9" s="125"/>
      <c r="C9" s="126" t="str">
        <f>'Proposal Budget Worksheet'!C10:D10</f>
        <v>Fill in Info here</v>
      </c>
      <c r="D9" s="71"/>
      <c r="E9" s="41"/>
      <c r="F9" s="5"/>
      <c r="G9" s="42"/>
    </row>
    <row r="10" spans="1:9" s="1" customFormat="1" ht="24" customHeight="1" thickBot="1" x14ac:dyDescent="0.25">
      <c r="A10" s="5"/>
      <c r="B10" s="5"/>
      <c r="C10" s="5"/>
      <c r="D10" s="5"/>
      <c r="E10" s="5"/>
      <c r="F10" s="5"/>
      <c r="G10" s="5"/>
    </row>
    <row r="11" spans="1:9" s="1" customFormat="1" ht="23.25" customHeight="1" thickBot="1" x14ac:dyDescent="0.3">
      <c r="A11" s="58" t="s">
        <v>116</v>
      </c>
      <c r="B11" s="59"/>
      <c r="C11" s="60"/>
      <c r="D11" s="43"/>
      <c r="E11" s="5"/>
      <c r="F11" s="5"/>
      <c r="G11" s="5"/>
    </row>
    <row r="12" spans="1:9" s="1" customFormat="1" ht="75.75" customHeight="1" x14ac:dyDescent="0.2">
      <c r="A12" s="3" t="s">
        <v>7</v>
      </c>
      <c r="B12" s="4" t="s">
        <v>8</v>
      </c>
      <c r="C12" s="72" t="s">
        <v>9</v>
      </c>
      <c r="D12" s="72" t="s">
        <v>154</v>
      </c>
      <c r="E12" s="73" t="s">
        <v>117</v>
      </c>
      <c r="F12" s="73" t="s">
        <v>118</v>
      </c>
      <c r="G12" s="74" t="s">
        <v>119</v>
      </c>
    </row>
    <row r="13" spans="1:9" s="1" customFormat="1" ht="22.5" customHeight="1" x14ac:dyDescent="0.25">
      <c r="A13" s="75" t="s">
        <v>10</v>
      </c>
      <c r="B13" s="76" t="s">
        <v>11</v>
      </c>
      <c r="C13" s="77"/>
      <c r="D13" s="78"/>
      <c r="E13" s="79"/>
      <c r="F13" s="77"/>
      <c r="G13" s="80"/>
    </row>
    <row r="14" spans="1:9" ht="50.1" customHeight="1" x14ac:dyDescent="0.25">
      <c r="A14" s="7" t="s">
        <v>12</v>
      </c>
      <c r="B14" s="6" t="e">
        <f>#REF!</f>
        <v>#REF!</v>
      </c>
      <c r="C14" s="81">
        <f>+'Summary Budget Modification'!D16</f>
        <v>68000</v>
      </c>
      <c r="D14" s="66"/>
      <c r="E14" s="82">
        <f>+C14-D14</f>
        <v>68000</v>
      </c>
      <c r="F14" s="83">
        <f>IF(C14&gt;0,E14/C14,-E14/C14)</f>
        <v>1</v>
      </c>
      <c r="G14" s="67"/>
    </row>
    <row r="15" spans="1:9" ht="50.1" customHeight="1" x14ac:dyDescent="0.25">
      <c r="A15" s="7" t="s">
        <v>13</v>
      </c>
      <c r="B15" s="6" t="e">
        <f>#REF!</f>
        <v>#REF!</v>
      </c>
      <c r="C15" s="81">
        <f>+'Summary Budget Modification'!D17</f>
        <v>5300</v>
      </c>
      <c r="D15" s="66"/>
      <c r="E15" s="82">
        <f t="shared" ref="E15:E19" si="0">+C15-D15</f>
        <v>5300</v>
      </c>
      <c r="F15" s="83">
        <f t="shared" ref="F15:F24" si="1">IF(C15&gt;0,E15/C15,-E15/C15)</f>
        <v>1</v>
      </c>
      <c r="G15" s="67"/>
    </row>
    <row r="16" spans="1:9" ht="50.1" customHeight="1" x14ac:dyDescent="0.25">
      <c r="A16" s="7" t="s">
        <v>14</v>
      </c>
      <c r="B16" s="6" t="e">
        <f>#REF!</f>
        <v>#REF!</v>
      </c>
      <c r="C16" s="81">
        <f>+'Summary Budget Modification'!D18</f>
        <v>32500</v>
      </c>
      <c r="D16" s="66"/>
      <c r="E16" s="82">
        <f t="shared" si="0"/>
        <v>32500</v>
      </c>
      <c r="F16" s="83">
        <f t="shared" si="1"/>
        <v>1</v>
      </c>
      <c r="G16" s="67"/>
      <c r="I16" s="28"/>
    </row>
    <row r="17" spans="1:9" ht="50.1" customHeight="1" x14ac:dyDescent="0.25">
      <c r="A17" s="7" t="s">
        <v>15</v>
      </c>
      <c r="B17" s="6" t="e">
        <f>#REF!</f>
        <v>#REF!</v>
      </c>
      <c r="C17" s="81">
        <f>+'Summary Budget Modification'!D19</f>
        <v>5000</v>
      </c>
      <c r="D17" s="66"/>
      <c r="E17" s="82">
        <f t="shared" si="0"/>
        <v>5000</v>
      </c>
      <c r="F17" s="83">
        <f t="shared" si="1"/>
        <v>1</v>
      </c>
      <c r="G17" s="67"/>
      <c r="I17" s="28"/>
    </row>
    <row r="18" spans="1:9" ht="50.1" customHeight="1" x14ac:dyDescent="0.25">
      <c r="A18" s="7" t="s">
        <v>16</v>
      </c>
      <c r="B18" s="6" t="e">
        <f>#REF!</f>
        <v>#REF!</v>
      </c>
      <c r="C18" s="81">
        <f>+'Summary Budget Modification'!D20</f>
        <v>0</v>
      </c>
      <c r="D18" s="66"/>
      <c r="E18" s="82">
        <f t="shared" si="0"/>
        <v>0</v>
      </c>
      <c r="F18" s="83" t="e">
        <f t="shared" si="1"/>
        <v>#DIV/0!</v>
      </c>
      <c r="G18" s="67"/>
      <c r="I18" s="28"/>
    </row>
    <row r="19" spans="1:9" ht="50.1" customHeight="1" x14ac:dyDescent="0.25">
      <c r="A19" s="7" t="s">
        <v>17</v>
      </c>
      <c r="B19" s="6" t="e">
        <f>#REF!</f>
        <v>#REF!</v>
      </c>
      <c r="C19" s="81">
        <f>+'Summary Budget Modification'!D21</f>
        <v>0</v>
      </c>
      <c r="D19" s="66"/>
      <c r="E19" s="82">
        <f t="shared" si="0"/>
        <v>0</v>
      </c>
      <c r="F19" s="83" t="e">
        <f t="shared" si="1"/>
        <v>#DIV/0!</v>
      </c>
      <c r="G19" s="67"/>
      <c r="I19" s="28"/>
    </row>
    <row r="20" spans="1:9" s="1" customFormat="1" ht="28.5" customHeight="1" x14ac:dyDescent="0.25">
      <c r="A20" s="84"/>
      <c r="B20" s="85" t="s">
        <v>18</v>
      </c>
      <c r="C20" s="86">
        <f>SUM(C14:C19)</f>
        <v>110800</v>
      </c>
      <c r="D20" s="149">
        <f>SUM(D14:D19)</f>
        <v>0</v>
      </c>
      <c r="E20" s="86">
        <f>SUM(E14:E19)</f>
        <v>110800</v>
      </c>
      <c r="F20" s="87">
        <f t="shared" si="1"/>
        <v>1</v>
      </c>
      <c r="G20" s="88"/>
    </row>
    <row r="21" spans="1:9" s="1" customFormat="1" ht="24" customHeight="1" x14ac:dyDescent="0.25">
      <c r="A21" s="75" t="s">
        <v>19</v>
      </c>
      <c r="B21" s="76" t="s">
        <v>20</v>
      </c>
      <c r="C21" s="89"/>
      <c r="D21" s="90"/>
      <c r="E21" s="79"/>
      <c r="F21" s="91" t="e">
        <f t="shared" si="1"/>
        <v>#DIV/0!</v>
      </c>
      <c r="G21" s="92"/>
    </row>
    <row r="22" spans="1:9" ht="50.1" customHeight="1" x14ac:dyDescent="0.25">
      <c r="A22" s="7" t="s">
        <v>21</v>
      </c>
      <c r="B22" s="6" t="e">
        <f>#REF!</f>
        <v>#REF!</v>
      </c>
      <c r="C22" s="81">
        <f>+'Summary Budget Modification'!D24</f>
        <v>2400</v>
      </c>
      <c r="D22" s="66"/>
      <c r="E22" s="82">
        <f t="shared" ref="E22" si="2">+C22-D22</f>
        <v>2400</v>
      </c>
      <c r="F22" s="83">
        <f t="shared" si="1"/>
        <v>1</v>
      </c>
      <c r="G22" s="67"/>
    </row>
    <row r="23" spans="1:9" s="1" customFormat="1" ht="22.5" customHeight="1" x14ac:dyDescent="0.25">
      <c r="A23" s="93"/>
      <c r="B23" s="85" t="s">
        <v>22</v>
      </c>
      <c r="C23" s="94">
        <f>SUM(C22)</f>
        <v>2400</v>
      </c>
      <c r="D23" s="95">
        <f>SUM(D22)</f>
        <v>0</v>
      </c>
      <c r="E23" s="94">
        <f>SUM(E22)</f>
        <v>2400</v>
      </c>
      <c r="F23" s="87">
        <f t="shared" si="1"/>
        <v>1</v>
      </c>
      <c r="G23" s="96"/>
    </row>
    <row r="24" spans="1:9" s="1" customFormat="1" ht="31.5" customHeight="1" thickBot="1" x14ac:dyDescent="0.3">
      <c r="A24" s="97"/>
      <c r="B24" s="98" t="s">
        <v>23</v>
      </c>
      <c r="C24" s="99">
        <f>C20+C23</f>
        <v>113200</v>
      </c>
      <c r="D24" s="100">
        <f>D20+D23</f>
        <v>0</v>
      </c>
      <c r="E24" s="99">
        <f>E20+E23</f>
        <v>113200</v>
      </c>
      <c r="F24" s="91">
        <f t="shared" si="1"/>
        <v>1</v>
      </c>
      <c r="G24" s="141"/>
    </row>
    <row r="25" spans="1:9" ht="18.75" customHeight="1" thickBot="1" x14ac:dyDescent="0.25"/>
    <row r="26" spans="1:9" s="1" customFormat="1" ht="21.75" customHeight="1" thickBot="1" x14ac:dyDescent="0.3">
      <c r="A26" s="57" t="s">
        <v>120</v>
      </c>
      <c r="B26" s="101"/>
      <c r="E26" s="2"/>
      <c r="F26" s="51"/>
      <c r="G26" s="42"/>
    </row>
    <row r="27" spans="1:9" s="1" customFormat="1" ht="22.5" customHeight="1" x14ac:dyDescent="0.2">
      <c r="A27" s="103" t="s">
        <v>121</v>
      </c>
      <c r="B27" s="142"/>
      <c r="C27" s="243"/>
      <c r="E27" s="2"/>
      <c r="F27" s="51"/>
      <c r="G27" s="42"/>
    </row>
    <row r="28" spans="1:9" ht="22.5" customHeight="1" x14ac:dyDescent="0.2">
      <c r="A28" s="104" t="s">
        <v>122</v>
      </c>
      <c r="B28" s="61"/>
      <c r="C28" s="244"/>
      <c r="D28" s="65" t="s">
        <v>123</v>
      </c>
    </row>
    <row r="29" spans="1:9" s="1" customFormat="1" ht="22.5" customHeight="1" x14ac:dyDescent="0.2">
      <c r="A29" s="104" t="s">
        <v>124</v>
      </c>
      <c r="B29" s="61"/>
      <c r="C29" s="245">
        <f>D24</f>
        <v>0</v>
      </c>
      <c r="E29" s="2"/>
      <c r="F29" s="51"/>
      <c r="G29" s="42"/>
    </row>
    <row r="30" spans="1:9" s="1" customFormat="1" ht="22.5" customHeight="1" thickBot="1" x14ac:dyDescent="0.25">
      <c r="A30" s="246" t="s">
        <v>125</v>
      </c>
      <c r="B30" s="247"/>
      <c r="C30" s="248">
        <f>C27+C28-C29</f>
        <v>0</v>
      </c>
      <c r="E30" s="2"/>
      <c r="F30" s="51"/>
      <c r="G30" s="42"/>
    </row>
    <row r="31" spans="1:9" s="1" customFormat="1" ht="15" customHeight="1" x14ac:dyDescent="0.2">
      <c r="C31" s="242"/>
      <c r="E31" s="2"/>
      <c r="F31" s="51"/>
      <c r="G31" s="42"/>
    </row>
    <row r="32" spans="1:9" s="1" customFormat="1" ht="15" customHeight="1" thickBot="1" x14ac:dyDescent="0.25">
      <c r="E32" s="2"/>
      <c r="F32" s="51"/>
      <c r="G32" s="42"/>
    </row>
    <row r="33" spans="1:7" s="1" customFormat="1" ht="18.75" thickBot="1" x14ac:dyDescent="0.3">
      <c r="A33" s="57" t="s">
        <v>127</v>
      </c>
      <c r="B33" s="57"/>
      <c r="C33" s="52"/>
      <c r="D33" s="53"/>
      <c r="E33" s="53"/>
      <c r="F33" s="56"/>
      <c r="G33" s="48"/>
    </row>
    <row r="34" spans="1:7" s="1" customFormat="1" ht="29.25" customHeight="1" x14ac:dyDescent="0.2">
      <c r="A34" s="150" t="s">
        <v>113</v>
      </c>
      <c r="B34" s="151"/>
      <c r="C34" s="475" t="s">
        <v>114</v>
      </c>
      <c r="D34" s="475"/>
      <c r="E34" s="475" t="s">
        <v>128</v>
      </c>
      <c r="F34" s="476"/>
      <c r="G34" s="111"/>
    </row>
    <row r="35" spans="1:7" ht="30" customHeight="1" x14ac:dyDescent="0.25">
      <c r="A35" s="146"/>
      <c r="B35" s="114"/>
      <c r="C35" s="474"/>
      <c r="D35" s="474"/>
      <c r="E35" s="474"/>
      <c r="F35" s="477"/>
      <c r="G35" s="28"/>
    </row>
    <row r="36" spans="1:7" ht="33" customHeight="1" thickBot="1" x14ac:dyDescent="0.25">
      <c r="A36" s="147"/>
      <c r="B36" s="148"/>
      <c r="C36" s="478"/>
      <c r="D36" s="478"/>
      <c r="E36" s="478"/>
      <c r="F36" s="479"/>
      <c r="G36" s="25"/>
    </row>
    <row r="37" spans="1:7" x14ac:dyDescent="0.2">
      <c r="F37" s="37"/>
      <c r="G37" s="25"/>
    </row>
    <row r="38" spans="1:7" ht="36" customHeight="1" x14ac:dyDescent="0.2">
      <c r="F38" s="37"/>
      <c r="G38" s="25"/>
    </row>
    <row r="39" spans="1:7" ht="60.75" customHeight="1" x14ac:dyDescent="0.2">
      <c r="F39" s="37"/>
      <c r="G39" s="25"/>
    </row>
    <row r="40" spans="1:7" x14ac:dyDescent="0.2">
      <c r="E40" s="25"/>
      <c r="F40" s="37"/>
      <c r="G40" s="25"/>
    </row>
    <row r="41" spans="1:7" x14ac:dyDescent="0.2">
      <c r="E41" s="25"/>
      <c r="F41" s="37"/>
      <c r="G41" s="25"/>
    </row>
    <row r="42" spans="1:7" x14ac:dyDescent="0.2">
      <c r="A42" s="35"/>
      <c r="B42" s="35"/>
      <c r="C42" s="38"/>
      <c r="D42" s="39"/>
      <c r="E42" s="37"/>
      <c r="F42" s="37"/>
      <c r="G42" s="25"/>
    </row>
    <row r="43" spans="1:7" x14ac:dyDescent="0.2">
      <c r="A43" s="35"/>
      <c r="B43" s="35"/>
      <c r="C43" s="38"/>
      <c r="D43" s="39"/>
      <c r="E43" s="37"/>
      <c r="F43" s="37"/>
      <c r="G43" s="25"/>
    </row>
    <row r="44" spans="1:7" x14ac:dyDescent="0.2">
      <c r="A44" s="35"/>
      <c r="B44" s="35"/>
      <c r="C44" s="38"/>
      <c r="D44" s="39"/>
      <c r="E44" s="37"/>
      <c r="F44" s="37"/>
      <c r="G44" s="25"/>
    </row>
    <row r="45" spans="1:7" x14ac:dyDescent="0.2">
      <c r="A45" s="35"/>
      <c r="B45" s="35"/>
      <c r="C45" s="38"/>
      <c r="D45" s="39"/>
      <c r="E45" s="37"/>
      <c r="F45" s="37"/>
      <c r="G45" s="25"/>
    </row>
    <row r="46" spans="1:7" x14ac:dyDescent="0.2">
      <c r="A46" s="35"/>
      <c r="B46" s="35"/>
      <c r="C46" s="38"/>
      <c r="D46" s="39"/>
      <c r="E46" s="37"/>
      <c r="F46" s="37"/>
      <c r="G46" s="25"/>
    </row>
    <row r="47" spans="1:7" x14ac:dyDescent="0.2">
      <c r="A47" s="35"/>
      <c r="B47" s="35"/>
      <c r="C47" s="38"/>
      <c r="D47" s="39"/>
      <c r="E47" s="37"/>
      <c r="F47" s="37"/>
      <c r="G47" s="25"/>
    </row>
    <row r="48" spans="1:7" x14ac:dyDescent="0.2">
      <c r="A48" s="35"/>
      <c r="B48" s="35"/>
      <c r="C48" s="38"/>
      <c r="D48" s="39"/>
      <c r="E48" s="37"/>
      <c r="F48" s="37"/>
      <c r="G48" s="25"/>
    </row>
    <row r="49" spans="3:7" x14ac:dyDescent="0.2">
      <c r="C49" s="29"/>
      <c r="D49" s="30"/>
      <c r="E49" s="26"/>
      <c r="F49" s="26"/>
      <c r="G49" s="25"/>
    </row>
    <row r="50" spans="3:7" x14ac:dyDescent="0.2">
      <c r="C50" s="29"/>
      <c r="D50" s="30"/>
      <c r="E50" s="26"/>
      <c r="F50" s="26"/>
      <c r="G50" s="25"/>
    </row>
    <row r="51" spans="3:7" x14ac:dyDescent="0.2">
      <c r="C51" s="29"/>
      <c r="D51" s="30"/>
      <c r="E51" s="26"/>
      <c r="F51" s="26"/>
      <c r="G51" s="25"/>
    </row>
    <row r="52" spans="3:7" x14ac:dyDescent="0.2">
      <c r="C52" s="29"/>
      <c r="D52" s="30"/>
      <c r="E52" s="26"/>
      <c r="F52" s="26"/>
      <c r="G52" s="25"/>
    </row>
    <row r="53" spans="3:7" x14ac:dyDescent="0.2">
      <c r="C53" s="29"/>
      <c r="D53" s="30"/>
      <c r="E53" s="26"/>
      <c r="F53" s="26"/>
      <c r="G53" s="25"/>
    </row>
    <row r="54" spans="3:7" x14ac:dyDescent="0.2">
      <c r="C54" s="29"/>
      <c r="D54" s="30"/>
      <c r="E54" s="26"/>
      <c r="F54" s="26"/>
      <c r="G54" s="25"/>
    </row>
    <row r="55" spans="3:7" x14ac:dyDescent="0.2">
      <c r="C55" s="29"/>
      <c r="D55" s="30"/>
      <c r="E55" s="26"/>
      <c r="F55" s="26"/>
      <c r="G55" s="25"/>
    </row>
    <row r="56" spans="3:7" x14ac:dyDescent="0.2">
      <c r="C56" s="29"/>
      <c r="D56" s="30"/>
      <c r="E56" s="26"/>
      <c r="F56" s="26"/>
      <c r="G56" s="25"/>
    </row>
    <row r="57" spans="3:7" x14ac:dyDescent="0.2">
      <c r="C57" s="29"/>
      <c r="D57" s="30"/>
      <c r="E57" s="26"/>
      <c r="F57" s="26"/>
      <c r="G57" s="25"/>
    </row>
    <row r="58" spans="3:7" x14ac:dyDescent="0.2">
      <c r="C58" s="29"/>
      <c r="D58" s="30"/>
      <c r="E58" s="26"/>
      <c r="F58" s="26"/>
      <c r="G58" s="25"/>
    </row>
    <row r="59" spans="3:7" x14ac:dyDescent="0.2">
      <c r="C59" s="29"/>
      <c r="D59" s="30"/>
      <c r="E59" s="26"/>
      <c r="F59" s="26"/>
      <c r="G59" s="25"/>
    </row>
    <row r="60" spans="3:7" x14ac:dyDescent="0.2">
      <c r="C60" s="29"/>
      <c r="D60" s="30"/>
      <c r="E60" s="26"/>
      <c r="F60" s="26"/>
      <c r="G60" s="25"/>
    </row>
    <row r="61" spans="3:7" x14ac:dyDescent="0.2">
      <c r="C61" s="29"/>
      <c r="D61" s="30"/>
      <c r="E61" s="26"/>
      <c r="F61" s="26"/>
      <c r="G61" s="25"/>
    </row>
    <row r="62" spans="3:7" x14ac:dyDescent="0.2">
      <c r="C62" s="29"/>
      <c r="D62" s="30"/>
      <c r="E62" s="26"/>
      <c r="F62" s="26"/>
      <c r="G62" s="25"/>
    </row>
    <row r="63" spans="3:7" x14ac:dyDescent="0.2">
      <c r="C63" s="29"/>
      <c r="D63" s="30"/>
      <c r="E63" s="26"/>
      <c r="F63" s="26"/>
      <c r="G63" s="25"/>
    </row>
    <row r="64" spans="3:7" x14ac:dyDescent="0.2">
      <c r="C64" s="29"/>
      <c r="D64" s="30"/>
      <c r="E64" s="26"/>
      <c r="F64" s="26"/>
      <c r="G64" s="25"/>
    </row>
    <row r="65" spans="3:7" x14ac:dyDescent="0.2">
      <c r="C65" s="29"/>
      <c r="D65" s="30"/>
      <c r="E65" s="26"/>
      <c r="F65" s="26"/>
      <c r="G65" s="25"/>
    </row>
    <row r="66" spans="3:7" x14ac:dyDescent="0.2">
      <c r="C66" s="29"/>
      <c r="D66" s="30"/>
      <c r="E66" s="26"/>
      <c r="F66" s="26"/>
      <c r="G66" s="25"/>
    </row>
    <row r="67" spans="3:7" x14ac:dyDescent="0.2">
      <c r="C67" s="29"/>
      <c r="D67" s="30"/>
      <c r="E67" s="26"/>
      <c r="F67" s="26"/>
      <c r="G67" s="25"/>
    </row>
    <row r="68" spans="3:7" x14ac:dyDescent="0.2">
      <c r="C68" s="29"/>
      <c r="D68" s="30"/>
      <c r="E68" s="26"/>
      <c r="F68" s="26"/>
      <c r="G68" s="25"/>
    </row>
    <row r="69" spans="3:7" x14ac:dyDescent="0.2">
      <c r="C69" s="29"/>
      <c r="D69" s="30"/>
      <c r="E69" s="26"/>
      <c r="F69" s="26"/>
      <c r="G69" s="25"/>
    </row>
    <row r="70" spans="3:7" x14ac:dyDescent="0.2">
      <c r="C70" s="29"/>
      <c r="D70" s="30"/>
      <c r="E70" s="26"/>
      <c r="F70" s="26"/>
      <c r="G70" s="25"/>
    </row>
    <row r="71" spans="3:7" x14ac:dyDescent="0.2">
      <c r="C71" s="29"/>
      <c r="D71" s="30"/>
      <c r="E71" s="26"/>
      <c r="F71" s="26"/>
      <c r="G71" s="25"/>
    </row>
    <row r="72" spans="3:7" x14ac:dyDescent="0.2">
      <c r="C72" s="29"/>
      <c r="D72" s="30"/>
      <c r="E72" s="26"/>
      <c r="F72" s="26"/>
      <c r="G72" s="25"/>
    </row>
    <row r="73" spans="3:7" x14ac:dyDescent="0.2">
      <c r="C73" s="29"/>
      <c r="D73" s="30"/>
      <c r="E73" s="26"/>
      <c r="F73" s="26"/>
      <c r="G73" s="25"/>
    </row>
    <row r="74" spans="3:7" x14ac:dyDescent="0.2">
      <c r="C74" s="29"/>
      <c r="D74" s="30"/>
      <c r="E74" s="26"/>
      <c r="F74" s="26"/>
      <c r="G74" s="25"/>
    </row>
    <row r="75" spans="3:7" x14ac:dyDescent="0.2">
      <c r="C75" s="29"/>
      <c r="D75" s="30"/>
      <c r="E75" s="26"/>
      <c r="F75" s="26"/>
      <c r="G75" s="25"/>
    </row>
    <row r="76" spans="3:7" x14ac:dyDescent="0.2">
      <c r="C76" s="29"/>
      <c r="D76" s="30"/>
      <c r="E76" s="26"/>
      <c r="F76" s="26"/>
      <c r="G76" s="25"/>
    </row>
    <row r="77" spans="3:7" x14ac:dyDescent="0.2">
      <c r="C77" s="29"/>
      <c r="D77" s="30"/>
      <c r="E77" s="26"/>
      <c r="F77" s="26"/>
      <c r="G77" s="25"/>
    </row>
    <row r="78" spans="3:7" x14ac:dyDescent="0.2">
      <c r="C78" s="29"/>
      <c r="D78" s="30"/>
      <c r="E78" s="26"/>
      <c r="F78" s="26"/>
      <c r="G78" s="25"/>
    </row>
    <row r="79" spans="3:7" x14ac:dyDescent="0.2">
      <c r="C79" s="29"/>
      <c r="D79" s="30"/>
      <c r="E79" s="26"/>
      <c r="F79" s="26"/>
      <c r="G79" s="25"/>
    </row>
    <row r="80" spans="3:7" x14ac:dyDescent="0.2">
      <c r="C80" s="29"/>
      <c r="D80" s="30"/>
      <c r="E80" s="26"/>
      <c r="F80" s="26"/>
      <c r="G80" s="25"/>
    </row>
    <row r="81" spans="3:7" x14ac:dyDescent="0.2">
      <c r="C81" s="29"/>
      <c r="D81" s="30"/>
      <c r="E81" s="26"/>
      <c r="F81" s="26"/>
      <c r="G81" s="25"/>
    </row>
    <row r="82" spans="3:7" x14ac:dyDescent="0.2">
      <c r="C82" s="29"/>
      <c r="D82" s="30"/>
      <c r="E82" s="26"/>
      <c r="F82" s="26"/>
      <c r="G82" s="25"/>
    </row>
    <row r="83" spans="3:7" x14ac:dyDescent="0.2">
      <c r="C83" s="29"/>
      <c r="D83" s="30"/>
      <c r="E83" s="26"/>
      <c r="F83" s="26"/>
      <c r="G83" s="25"/>
    </row>
    <row r="84" spans="3:7" x14ac:dyDescent="0.2">
      <c r="C84" s="29"/>
      <c r="D84" s="30"/>
      <c r="E84" s="26"/>
      <c r="F84" s="26"/>
      <c r="G84" s="25"/>
    </row>
    <row r="85" spans="3:7" x14ac:dyDescent="0.2">
      <c r="C85" s="29"/>
      <c r="D85" s="30"/>
      <c r="E85" s="26"/>
      <c r="F85" s="26"/>
      <c r="G85" s="25"/>
    </row>
    <row r="86" spans="3:7" x14ac:dyDescent="0.2">
      <c r="C86" s="29"/>
      <c r="D86" s="30"/>
      <c r="E86" s="26"/>
      <c r="F86" s="26"/>
      <c r="G86" s="25"/>
    </row>
    <row r="87" spans="3:7" x14ac:dyDescent="0.2">
      <c r="C87" s="29"/>
      <c r="D87" s="30"/>
      <c r="E87" s="26"/>
      <c r="F87" s="26"/>
      <c r="G87" s="25"/>
    </row>
    <row r="88" spans="3:7" x14ac:dyDescent="0.2">
      <c r="C88" s="29"/>
      <c r="D88" s="30"/>
      <c r="E88" s="26"/>
      <c r="F88" s="26"/>
      <c r="G88" s="25"/>
    </row>
    <row r="89" spans="3:7" x14ac:dyDescent="0.2">
      <c r="C89" s="29"/>
      <c r="D89" s="30"/>
      <c r="E89" s="26"/>
      <c r="F89" s="26"/>
      <c r="G89" s="25"/>
    </row>
    <row r="90" spans="3:7" x14ac:dyDescent="0.2">
      <c r="C90" s="29"/>
      <c r="D90" s="30"/>
      <c r="E90" s="26"/>
      <c r="F90" s="26"/>
      <c r="G90" s="25"/>
    </row>
    <row r="91" spans="3:7" x14ac:dyDescent="0.2">
      <c r="C91" s="29"/>
      <c r="D91" s="30"/>
      <c r="E91" s="26"/>
      <c r="F91" s="26"/>
      <c r="G91" s="25"/>
    </row>
    <row r="92" spans="3:7" x14ac:dyDescent="0.2">
      <c r="C92" s="29"/>
      <c r="D92" s="30"/>
      <c r="E92" s="26"/>
      <c r="F92" s="26"/>
      <c r="G92" s="25"/>
    </row>
    <row r="93" spans="3:7" x14ac:dyDescent="0.2">
      <c r="C93" s="29"/>
      <c r="D93" s="30"/>
      <c r="E93" s="26"/>
      <c r="F93" s="26"/>
      <c r="G93" s="25"/>
    </row>
    <row r="94" spans="3:7" x14ac:dyDescent="0.2">
      <c r="C94" s="29"/>
      <c r="D94" s="30"/>
      <c r="E94" s="26"/>
      <c r="F94" s="26"/>
      <c r="G94" s="25"/>
    </row>
    <row r="95" spans="3:7" x14ac:dyDescent="0.2">
      <c r="C95" s="29"/>
      <c r="D95" s="30"/>
      <c r="E95" s="26"/>
      <c r="F95" s="26"/>
      <c r="G95" s="25"/>
    </row>
    <row r="96" spans="3:7" x14ac:dyDescent="0.2">
      <c r="C96" s="29"/>
      <c r="D96" s="30"/>
      <c r="E96" s="26"/>
      <c r="F96" s="26"/>
      <c r="G96" s="25"/>
    </row>
  </sheetData>
  <protectedRanges>
    <protectedRange sqref="D14:D19 G14:G19 D22 G22 C28 A35:F36" name="Range1"/>
  </protectedRanges>
  <mergeCells count="6">
    <mergeCell ref="C34:D34"/>
    <mergeCell ref="E34:F34"/>
    <mergeCell ref="C35:D35"/>
    <mergeCell ref="E35:F35"/>
    <mergeCell ref="C36:D36"/>
    <mergeCell ref="E36:F36"/>
  </mergeCells>
  <pageMargins left="0.59055118110236204" right="0.47244094488188998" top="1.63" bottom="0.62992125984252001" header="0.65" footer="0.39370078740157499"/>
  <pageSetup paperSize="9" scale="4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8979A50C8FC5408E348B9CD12FEC92" ma:contentTypeVersion="3" ma:contentTypeDescription="Create a new document." ma:contentTypeScope="" ma:versionID="fd8e100b11ff9aa34e8e66efae3a0ab8">
  <xsd:schema xmlns:xsd="http://www.w3.org/2001/XMLSchema" xmlns:xs="http://www.w3.org/2001/XMLSchema" xmlns:p="http://schemas.microsoft.com/office/2006/metadata/properties" xmlns:ns2="383fe5e1-43f0-451d-b9dc-62214b1b7784" targetNamespace="http://schemas.microsoft.com/office/2006/metadata/properties" ma:root="true" ma:fieldsID="e887fb6d9352525aa726935a21d274d4" ns2:_="">
    <xsd:import namespace="383fe5e1-43f0-451d-b9dc-62214b1b7784"/>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fe5e1-43f0-451d-b9dc-62214b1b77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8D44ED-ED60-4365-BF82-7E64050F9387}">
  <ds:schemaRefs>
    <ds:schemaRef ds:uri="http://schemas.microsoft.com/sharepoint/v3/contenttype/forms"/>
  </ds:schemaRefs>
</ds:datastoreItem>
</file>

<file path=customXml/itemProps2.xml><?xml version="1.0" encoding="utf-8"?>
<ds:datastoreItem xmlns:ds="http://schemas.openxmlformats.org/officeDocument/2006/customXml" ds:itemID="{A688283B-B495-40C6-B30D-F6036F4A6B6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954E8D-7B22-48EF-9FDC-F472A8E28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fe5e1-43f0-451d-b9dc-62214b1b77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Proposal Budget Worksheet</vt:lpstr>
      <vt:lpstr>Budget Modification Proposal</vt:lpstr>
      <vt:lpstr>Summary Budget Modification</vt:lpstr>
      <vt:lpstr>Interim Report</vt:lpstr>
      <vt:lpstr>Final Report</vt:lpstr>
      <vt:lpstr>'Budget Modification Proposal'!Print_Area</vt:lpstr>
      <vt:lpstr>'Final Report'!Print_Area</vt:lpstr>
      <vt:lpstr>'Interim Report'!Print_Area</vt:lpstr>
      <vt:lpstr>'Proposal Budget Worksheet'!Print_Area</vt:lpstr>
      <vt:lpstr>'Summary Budget Modification'!Print_Area</vt:lpstr>
      <vt:lpstr>'Budget Modification Proposal'!SubA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 Consult</dc:creator>
  <cp:keywords/>
  <dc:description/>
  <cp:lastModifiedBy>Tyler Dale Hauger</cp:lastModifiedBy>
  <cp:revision/>
  <dcterms:created xsi:type="dcterms:W3CDTF">2002-02-06T19:14:28Z</dcterms:created>
  <dcterms:modified xsi:type="dcterms:W3CDTF">2023-06-20T08:13:56Z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0x0101008E8979A50C8FC5408E348B9CD12FEC92</vt:lpwstr>
  </property>
</Properties>
</file>